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b012115\AppData\Local\Microsoft\Windows\INetCache\Content.Outlook\RSIPLGQ0\"/>
    </mc:Choice>
  </mc:AlternateContent>
  <bookViews>
    <workbookView xWindow="0" yWindow="0" windowWidth="20490" windowHeight="7155" tabRatio="874"/>
  </bookViews>
  <sheets>
    <sheet name="Consolidation Districtwise" sheetId="134" r:id="rId1"/>
    <sheet name="Bank Amal" sheetId="135" r:id="rId2"/>
    <sheet name="Consolidation Bankwise" sheetId="136" r:id="rId3"/>
    <sheet name="Consolidation Agencywise" sheetId="137" r:id="rId4"/>
    <sheet name="Comparison" sheetId="138" r:id="rId5"/>
    <sheet name="All Banks District wise" sheetId="139" r:id="rId6"/>
    <sheet name="Comparative Data" sheetId="75" r:id="rId7"/>
  </sheets>
  <definedNames>
    <definedName name="_xlnm.Print_Area" localSheetId="5">'All Banks District wise'!$A$1:$N$2288</definedName>
    <definedName name="_xlnm.Print_Area" localSheetId="1">'Bank Amal'!$A$1:$N$67</definedName>
    <definedName name="_xlnm.Print_Area" localSheetId="4">Comparison!$A$3:$L$22</definedName>
    <definedName name="_xlnm.Print_Area" localSheetId="3">'Consolidation Agencywise'!$A$1:$Q$52</definedName>
    <definedName name="_xlnm.Print_Area" localSheetId="2">'Consolidation Bankwise'!$A$1:$N$73</definedName>
    <definedName name="_xlnm.Print_Area" localSheetId="0">'Consolidation Districtwise'!$A$1:$N$60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49" i="139" l="1"/>
  <c r="C2249" i="139"/>
  <c r="A2247" i="139"/>
  <c r="E2205" i="139"/>
  <c r="C2205" i="139"/>
  <c r="A2203" i="139"/>
  <c r="L2199" i="139"/>
  <c r="J2199" i="139"/>
  <c r="K2199" i="139"/>
  <c r="J2198" i="139"/>
  <c r="L2198" i="139"/>
  <c r="K2198" i="139"/>
  <c r="L2197" i="139"/>
  <c r="K2196" i="139"/>
  <c r="J2196" i="139"/>
  <c r="L2196" i="139"/>
  <c r="L2195" i="139"/>
  <c r="J2195" i="139"/>
  <c r="K2195" i="139"/>
  <c r="K2194" i="139"/>
  <c r="J2194" i="139"/>
  <c r="L2194" i="139"/>
  <c r="L2193" i="139"/>
  <c r="J2193" i="139"/>
  <c r="K2193" i="139"/>
  <c r="K2192" i="139"/>
  <c r="J2192" i="139"/>
  <c r="L2192" i="139"/>
  <c r="J2191" i="139"/>
  <c r="L2191" i="139"/>
  <c r="K2191" i="139"/>
  <c r="K2190" i="139"/>
  <c r="J2190" i="139"/>
  <c r="L2190" i="139"/>
  <c r="J2189" i="139"/>
  <c r="L2189" i="139"/>
  <c r="K2189" i="139"/>
  <c r="K2188" i="139"/>
  <c r="J2188" i="139"/>
  <c r="L2188" i="139"/>
  <c r="L2187" i="139"/>
  <c r="J2187" i="139"/>
  <c r="K2187" i="139"/>
  <c r="K2186" i="139"/>
  <c r="J2186" i="139"/>
  <c r="L2186" i="139"/>
  <c r="L2185" i="139"/>
  <c r="J2185" i="139"/>
  <c r="K2185" i="139"/>
  <c r="K2184" i="139"/>
  <c r="J2184" i="139"/>
  <c r="L2184" i="139"/>
  <c r="J2183" i="139"/>
  <c r="L2183" i="139"/>
  <c r="K2183" i="139"/>
  <c r="K2182" i="139"/>
  <c r="J2182" i="139"/>
  <c r="L2182" i="139"/>
  <c r="J2181" i="139"/>
  <c r="L2181" i="139"/>
  <c r="K2181" i="139"/>
  <c r="K2180" i="139"/>
  <c r="J2180" i="139"/>
  <c r="L2180" i="139"/>
  <c r="L2179" i="139"/>
  <c r="K2179" i="139"/>
  <c r="K2178" i="139"/>
  <c r="J2178" i="139"/>
  <c r="L2178" i="139"/>
  <c r="L2177" i="139"/>
  <c r="K2177" i="139"/>
  <c r="K2176" i="139"/>
  <c r="J2176" i="139"/>
  <c r="L2176" i="139"/>
  <c r="L2175" i="139"/>
  <c r="K2175" i="139"/>
  <c r="K2174" i="139"/>
  <c r="J2174" i="139"/>
  <c r="L2174" i="139"/>
  <c r="L2173" i="139"/>
  <c r="K2173" i="139"/>
  <c r="K2172" i="139"/>
  <c r="J2172" i="139"/>
  <c r="L2172" i="139"/>
  <c r="L2171" i="139"/>
  <c r="K2171" i="139"/>
  <c r="K2170" i="139"/>
  <c r="J2170" i="139"/>
  <c r="L2170" i="139"/>
  <c r="L2169" i="139"/>
  <c r="K2169" i="139"/>
  <c r="K2168" i="139"/>
  <c r="J2168" i="139"/>
  <c r="L2168" i="139"/>
  <c r="L2167" i="139"/>
  <c r="K2167" i="139"/>
  <c r="K2166" i="139"/>
  <c r="J2166" i="139"/>
  <c r="L2166" i="139"/>
  <c r="L2165" i="139"/>
  <c r="G2200" i="139"/>
  <c r="K2165" i="139"/>
  <c r="K2164" i="139"/>
  <c r="J2164" i="139"/>
  <c r="L2164" i="139"/>
  <c r="E2200" i="139"/>
  <c r="E2161" i="139"/>
  <c r="C2161" i="139"/>
  <c r="A2159" i="139"/>
  <c r="M2155" i="139"/>
  <c r="N2155" i="139" s="1"/>
  <c r="J2155" i="139"/>
  <c r="I2155" i="139"/>
  <c r="L2155" i="139"/>
  <c r="K2155" i="139"/>
  <c r="M2154" i="139"/>
  <c r="J2154" i="139"/>
  <c r="J2153" i="139"/>
  <c r="K2153" i="139"/>
  <c r="J2152" i="139"/>
  <c r="I2152" i="139"/>
  <c r="M2152" i="139"/>
  <c r="N2152" i="139" s="1"/>
  <c r="L2152" i="139"/>
  <c r="K2152" i="139"/>
  <c r="M2151" i="139"/>
  <c r="N2151" i="139" s="1"/>
  <c r="J2151" i="139"/>
  <c r="I2151" i="139"/>
  <c r="L2151" i="139"/>
  <c r="K2151" i="139"/>
  <c r="M2150" i="139"/>
  <c r="J2150" i="139"/>
  <c r="J2149" i="139"/>
  <c r="K2149" i="139"/>
  <c r="J2148" i="139"/>
  <c r="I2148" i="139"/>
  <c r="M2148" i="139"/>
  <c r="N2148" i="139" s="1"/>
  <c r="L2148" i="139"/>
  <c r="K2148" i="139"/>
  <c r="M2147" i="139"/>
  <c r="N2147" i="139" s="1"/>
  <c r="J2147" i="139"/>
  <c r="I2147" i="139"/>
  <c r="L2147" i="139"/>
  <c r="K2147" i="139"/>
  <c r="M2146" i="139"/>
  <c r="J2146" i="139"/>
  <c r="J2145" i="139"/>
  <c r="K2145" i="139"/>
  <c r="J2144" i="139"/>
  <c r="I2144" i="139"/>
  <c r="M2144" i="139"/>
  <c r="N2144" i="139" s="1"/>
  <c r="L2144" i="139"/>
  <c r="K2144" i="139"/>
  <c r="M2143" i="139"/>
  <c r="N2143" i="139" s="1"/>
  <c r="J2143" i="139"/>
  <c r="I2143" i="139"/>
  <c r="L2143" i="139"/>
  <c r="K2143" i="139"/>
  <c r="M2142" i="139"/>
  <c r="J2142" i="139"/>
  <c r="J2141" i="139"/>
  <c r="K2141" i="139"/>
  <c r="J2140" i="139"/>
  <c r="I2140" i="139"/>
  <c r="M2140" i="139"/>
  <c r="N2140" i="139" s="1"/>
  <c r="L2140" i="139"/>
  <c r="K2140" i="139"/>
  <c r="M2139" i="139"/>
  <c r="N2139" i="139" s="1"/>
  <c r="J2139" i="139"/>
  <c r="I2139" i="139"/>
  <c r="L2139" i="139"/>
  <c r="K2139" i="139"/>
  <c r="M2138" i="139"/>
  <c r="J2138" i="139"/>
  <c r="J2137" i="139"/>
  <c r="K2137" i="139"/>
  <c r="J2136" i="139"/>
  <c r="I2136" i="139"/>
  <c r="M2136" i="139"/>
  <c r="N2136" i="139" s="1"/>
  <c r="L2136" i="139"/>
  <c r="K2136" i="139"/>
  <c r="M2135" i="139"/>
  <c r="N2135" i="139" s="1"/>
  <c r="J2135" i="139"/>
  <c r="I2135" i="139"/>
  <c r="L2135" i="139"/>
  <c r="K2135" i="139"/>
  <c r="M2134" i="139"/>
  <c r="J2134" i="139"/>
  <c r="J2133" i="139"/>
  <c r="K2133" i="139"/>
  <c r="J2132" i="139"/>
  <c r="I2132" i="139"/>
  <c r="M2132" i="139"/>
  <c r="N2132" i="139" s="1"/>
  <c r="L2132" i="139"/>
  <c r="K2132" i="139"/>
  <c r="M2131" i="139"/>
  <c r="N2131" i="139" s="1"/>
  <c r="J2131" i="139"/>
  <c r="I2131" i="139"/>
  <c r="L2131" i="139"/>
  <c r="K2131" i="139"/>
  <c r="M2130" i="139"/>
  <c r="J2130" i="139"/>
  <c r="J2129" i="139"/>
  <c r="K2129" i="139"/>
  <c r="J2128" i="139"/>
  <c r="I2128" i="139"/>
  <c r="M2128" i="139"/>
  <c r="N2128" i="139" s="1"/>
  <c r="L2128" i="139"/>
  <c r="K2128" i="139"/>
  <c r="M2127" i="139"/>
  <c r="N2127" i="139" s="1"/>
  <c r="J2127" i="139"/>
  <c r="I2127" i="139"/>
  <c r="L2127" i="139"/>
  <c r="K2127" i="139"/>
  <c r="M2126" i="139"/>
  <c r="J2126" i="139"/>
  <c r="J2125" i="139"/>
  <c r="K2125" i="139"/>
  <c r="J2124" i="139"/>
  <c r="I2124" i="139"/>
  <c r="M2124" i="139"/>
  <c r="N2124" i="139" s="1"/>
  <c r="L2124" i="139"/>
  <c r="K2124" i="139"/>
  <c r="M2123" i="139"/>
  <c r="N2123" i="139" s="1"/>
  <c r="J2123" i="139"/>
  <c r="I2123" i="139"/>
  <c r="L2123" i="139"/>
  <c r="K2123" i="139"/>
  <c r="M2122" i="139"/>
  <c r="J2122" i="139"/>
  <c r="J2121" i="139"/>
  <c r="G2156" i="139"/>
  <c r="K2121" i="139"/>
  <c r="J2120" i="139"/>
  <c r="I2120" i="139"/>
  <c r="H2156" i="139"/>
  <c r="J2156" i="139" s="1"/>
  <c r="M2120" i="139"/>
  <c r="D2156" i="139"/>
  <c r="E2117" i="139"/>
  <c r="C2117" i="139"/>
  <c r="A2115" i="139"/>
  <c r="I2111" i="139"/>
  <c r="L2111" i="139"/>
  <c r="M2110" i="139"/>
  <c r="L2110" i="139"/>
  <c r="I2110" i="139"/>
  <c r="K2110" i="139"/>
  <c r="L2109" i="139"/>
  <c r="J2109" i="139"/>
  <c r="K2109" i="139"/>
  <c r="J2108" i="139"/>
  <c r="L2108" i="139"/>
  <c r="K2108" i="139"/>
  <c r="I2107" i="139"/>
  <c r="L2107" i="139"/>
  <c r="L2106" i="139"/>
  <c r="I2106" i="139"/>
  <c r="L2105" i="139"/>
  <c r="J2105" i="139"/>
  <c r="K2105" i="139"/>
  <c r="J2104" i="139"/>
  <c r="I2104" i="139"/>
  <c r="M2104" i="139"/>
  <c r="N2104" i="139" s="1"/>
  <c r="L2104" i="139"/>
  <c r="K2104" i="139"/>
  <c r="M2103" i="139"/>
  <c r="I2103" i="139"/>
  <c r="L2103" i="139"/>
  <c r="M2102" i="139"/>
  <c r="L2102" i="139"/>
  <c r="I2102" i="139"/>
  <c r="K2102" i="139"/>
  <c r="L2101" i="139"/>
  <c r="J2101" i="139"/>
  <c r="K2101" i="139"/>
  <c r="J2100" i="139"/>
  <c r="I2100" i="139"/>
  <c r="M2100" i="139"/>
  <c r="N2100" i="139" s="1"/>
  <c r="L2100" i="139"/>
  <c r="K2100" i="139"/>
  <c r="M2099" i="139"/>
  <c r="I2099" i="139"/>
  <c r="L2099" i="139"/>
  <c r="M2098" i="139"/>
  <c r="L2098" i="139"/>
  <c r="I2098" i="139"/>
  <c r="K2098" i="139"/>
  <c r="L2097" i="139"/>
  <c r="J2097" i="139"/>
  <c r="K2097" i="139"/>
  <c r="N2096" i="139"/>
  <c r="J2096" i="139"/>
  <c r="I2096" i="139"/>
  <c r="M2096" i="139"/>
  <c r="L2096" i="139"/>
  <c r="K2096" i="139"/>
  <c r="I2095" i="139"/>
  <c r="L2095" i="139"/>
  <c r="M2094" i="139"/>
  <c r="L2094" i="139"/>
  <c r="I2094" i="139"/>
  <c r="K2094" i="139"/>
  <c r="L2093" i="139"/>
  <c r="J2093" i="139"/>
  <c r="K2093" i="139"/>
  <c r="J2092" i="139"/>
  <c r="L2092" i="139"/>
  <c r="K2092" i="139"/>
  <c r="I2091" i="139"/>
  <c r="L2091" i="139"/>
  <c r="L2090" i="139"/>
  <c r="I2090" i="139"/>
  <c r="L2089" i="139"/>
  <c r="J2089" i="139"/>
  <c r="K2089" i="139"/>
  <c r="J2088" i="139"/>
  <c r="I2088" i="139"/>
  <c r="M2088" i="139"/>
  <c r="N2088" i="139" s="1"/>
  <c r="L2088" i="139"/>
  <c r="K2088" i="139"/>
  <c r="M2087" i="139"/>
  <c r="I2087" i="139"/>
  <c r="J2087" i="139"/>
  <c r="L2087" i="139"/>
  <c r="M2086" i="139"/>
  <c r="N2086" i="139" s="1"/>
  <c r="I2086" i="139"/>
  <c r="L2086" i="139"/>
  <c r="K2086" i="139"/>
  <c r="L2085" i="139"/>
  <c r="J2085" i="139"/>
  <c r="K2085" i="139"/>
  <c r="N2084" i="139"/>
  <c r="J2084" i="139"/>
  <c r="I2084" i="139"/>
  <c r="M2084" i="139"/>
  <c r="L2084" i="139"/>
  <c r="K2084" i="139"/>
  <c r="J2083" i="139"/>
  <c r="L2083" i="139"/>
  <c r="I2082" i="139"/>
  <c r="L2082" i="139"/>
  <c r="L2081" i="139"/>
  <c r="J2081" i="139"/>
  <c r="I2081" i="139"/>
  <c r="K2081" i="139"/>
  <c r="L2080" i="139"/>
  <c r="J2080" i="139"/>
  <c r="I2080" i="139"/>
  <c r="M2080" i="139"/>
  <c r="K2080" i="139"/>
  <c r="N2080" i="139" s="1"/>
  <c r="J2079" i="139"/>
  <c r="I2079" i="139"/>
  <c r="M2079" i="139"/>
  <c r="L2079" i="139"/>
  <c r="M2078" i="139"/>
  <c r="N2078" i="139" s="1"/>
  <c r="I2078" i="139"/>
  <c r="L2078" i="139"/>
  <c r="K2078" i="139"/>
  <c r="L2077" i="139"/>
  <c r="I2077" i="139"/>
  <c r="L2076" i="139"/>
  <c r="J2076" i="139"/>
  <c r="G2112" i="139"/>
  <c r="C2112" i="139"/>
  <c r="E2073" i="139"/>
  <c r="C2073" i="139"/>
  <c r="A2071" i="139"/>
  <c r="M2067" i="139"/>
  <c r="I2067" i="139"/>
  <c r="L2067" i="139"/>
  <c r="K2067" i="139"/>
  <c r="K2066" i="139"/>
  <c r="L2066" i="139"/>
  <c r="I2066" i="139"/>
  <c r="M2065" i="139"/>
  <c r="K2064" i="139"/>
  <c r="I2064" i="139"/>
  <c r="L2064" i="139"/>
  <c r="M2063" i="139"/>
  <c r="I2063" i="139"/>
  <c r="L2063" i="139"/>
  <c r="K2063" i="139"/>
  <c r="K2062" i="139"/>
  <c r="L2062" i="139"/>
  <c r="I2062" i="139"/>
  <c r="M2061" i="139"/>
  <c r="L2061" i="139"/>
  <c r="K2060" i="139"/>
  <c r="I2060" i="139"/>
  <c r="L2060" i="139"/>
  <c r="M2059" i="139"/>
  <c r="I2059" i="139"/>
  <c r="L2059" i="139"/>
  <c r="K2059" i="139"/>
  <c r="K2058" i="139"/>
  <c r="L2058" i="139"/>
  <c r="I2058" i="139"/>
  <c r="M2057" i="139"/>
  <c r="K2056" i="139"/>
  <c r="I2056" i="139"/>
  <c r="L2056" i="139"/>
  <c r="M2055" i="139"/>
  <c r="I2055" i="139"/>
  <c r="L2055" i="139"/>
  <c r="K2055" i="139"/>
  <c r="L2054" i="139"/>
  <c r="K2053" i="139"/>
  <c r="I2053" i="139"/>
  <c r="L2053" i="139"/>
  <c r="L2052" i="139"/>
  <c r="K2051" i="139"/>
  <c r="I2051" i="139"/>
  <c r="L2051" i="139"/>
  <c r="L2050" i="139"/>
  <c r="K2049" i="139"/>
  <c r="I2049" i="139"/>
  <c r="L2049" i="139"/>
  <c r="L2048" i="139"/>
  <c r="K2047" i="139"/>
  <c r="I2047" i="139"/>
  <c r="L2047" i="139"/>
  <c r="L2046" i="139"/>
  <c r="K2045" i="139"/>
  <c r="I2045" i="139"/>
  <c r="L2045" i="139"/>
  <c r="L2044" i="139"/>
  <c r="K2043" i="139"/>
  <c r="I2043" i="139"/>
  <c r="L2043" i="139"/>
  <c r="L2042" i="139"/>
  <c r="K2041" i="139"/>
  <c r="I2041" i="139"/>
  <c r="L2041" i="139"/>
  <c r="L2040" i="139"/>
  <c r="K2039" i="139"/>
  <c r="I2039" i="139"/>
  <c r="L2039" i="139"/>
  <c r="L2038" i="139"/>
  <c r="K2037" i="139"/>
  <c r="I2037" i="139"/>
  <c r="L2037" i="139"/>
  <c r="L2036" i="139"/>
  <c r="K2035" i="139"/>
  <c r="I2035" i="139"/>
  <c r="L2035" i="139"/>
  <c r="L2034" i="139"/>
  <c r="K2033" i="139"/>
  <c r="I2033" i="139"/>
  <c r="L2033" i="139"/>
  <c r="F2068" i="139"/>
  <c r="D2068" i="139"/>
  <c r="E2029" i="139"/>
  <c r="C2029" i="139"/>
  <c r="A2027" i="139"/>
  <c r="H2024" i="139"/>
  <c r="J2024" i="139" s="1"/>
  <c r="K2023" i="139"/>
  <c r="J2023" i="139"/>
  <c r="L2023" i="139"/>
  <c r="J2022" i="139"/>
  <c r="L2022" i="139"/>
  <c r="K2022" i="139"/>
  <c r="K2021" i="139"/>
  <c r="J2021" i="139"/>
  <c r="L2021" i="139"/>
  <c r="J2020" i="139"/>
  <c r="L2020" i="139"/>
  <c r="K2020" i="139"/>
  <c r="K2019" i="139"/>
  <c r="J2019" i="139"/>
  <c r="L2019" i="139"/>
  <c r="L2018" i="139"/>
  <c r="K2018" i="139"/>
  <c r="K2017" i="139"/>
  <c r="J2017" i="139"/>
  <c r="L2017" i="139"/>
  <c r="L2016" i="139"/>
  <c r="K2016" i="139"/>
  <c r="K2015" i="139"/>
  <c r="J2015" i="139"/>
  <c r="L2015" i="139"/>
  <c r="L2014" i="139"/>
  <c r="K2014" i="139"/>
  <c r="K2013" i="139"/>
  <c r="J2013" i="139"/>
  <c r="L2013" i="139"/>
  <c r="L2012" i="139"/>
  <c r="K2012" i="139"/>
  <c r="K2011" i="139"/>
  <c r="J2011" i="139"/>
  <c r="L2011" i="139"/>
  <c r="L2010" i="139"/>
  <c r="K2010" i="139"/>
  <c r="K2009" i="139"/>
  <c r="J2009" i="139"/>
  <c r="L2009" i="139"/>
  <c r="L2008" i="139"/>
  <c r="K2008" i="139"/>
  <c r="K2007" i="139"/>
  <c r="J2007" i="139"/>
  <c r="L2007" i="139"/>
  <c r="L2006" i="139"/>
  <c r="K2006" i="139"/>
  <c r="K2005" i="139"/>
  <c r="J2005" i="139"/>
  <c r="L2005" i="139"/>
  <c r="L2004" i="139"/>
  <c r="K2004" i="139"/>
  <c r="K2003" i="139"/>
  <c r="J2003" i="139"/>
  <c r="L2003" i="139"/>
  <c r="L2002" i="139"/>
  <c r="K2002" i="139"/>
  <c r="K2001" i="139"/>
  <c r="J2001" i="139"/>
  <c r="L2001" i="139"/>
  <c r="L2000" i="139"/>
  <c r="K2000" i="139"/>
  <c r="K1999" i="139"/>
  <c r="J1999" i="139"/>
  <c r="L1999" i="139"/>
  <c r="L1998" i="139"/>
  <c r="K1998" i="139"/>
  <c r="K1997" i="139"/>
  <c r="J1997" i="139"/>
  <c r="L1997" i="139"/>
  <c r="L1996" i="139"/>
  <c r="K1996" i="139"/>
  <c r="K1995" i="139"/>
  <c r="J1995" i="139"/>
  <c r="L1995" i="139"/>
  <c r="L1994" i="139"/>
  <c r="K1994" i="139"/>
  <c r="K1993" i="139"/>
  <c r="J1993" i="139"/>
  <c r="L1993" i="139"/>
  <c r="L1992" i="139"/>
  <c r="K1992" i="139"/>
  <c r="K1991" i="139"/>
  <c r="J1991" i="139"/>
  <c r="L1991" i="139"/>
  <c r="L1990" i="139"/>
  <c r="K1990" i="139"/>
  <c r="K1989" i="139"/>
  <c r="J1989" i="139"/>
  <c r="L1989" i="139"/>
  <c r="E2024" i="139"/>
  <c r="D2024" i="139"/>
  <c r="K1988" i="139"/>
  <c r="E1985" i="139"/>
  <c r="C1985" i="139"/>
  <c r="A1983" i="139"/>
  <c r="J1980" i="139"/>
  <c r="K1979" i="139"/>
  <c r="J1979" i="139"/>
  <c r="J1978" i="139"/>
  <c r="I1978" i="139"/>
  <c r="M1978" i="139"/>
  <c r="L1978" i="139"/>
  <c r="K1978" i="139"/>
  <c r="N1978" i="139" s="1"/>
  <c r="M1977" i="139"/>
  <c r="N1977" i="139" s="1"/>
  <c r="J1977" i="139"/>
  <c r="I1977" i="139"/>
  <c r="L1977" i="139"/>
  <c r="K1977" i="139"/>
  <c r="M1976" i="139"/>
  <c r="K1976" i="139"/>
  <c r="J1976" i="139"/>
  <c r="I1976" i="139"/>
  <c r="K1975" i="139"/>
  <c r="J1975" i="139"/>
  <c r="J1974" i="139"/>
  <c r="I1974" i="139"/>
  <c r="M1974" i="139"/>
  <c r="L1974" i="139"/>
  <c r="K1974" i="139"/>
  <c r="N1974" i="139" s="1"/>
  <c r="M1973" i="139"/>
  <c r="N1973" i="139" s="1"/>
  <c r="J1973" i="139"/>
  <c r="I1973" i="139"/>
  <c r="L1973" i="139"/>
  <c r="K1973" i="139"/>
  <c r="M1972" i="139"/>
  <c r="K1972" i="139"/>
  <c r="J1972" i="139"/>
  <c r="I1972" i="139"/>
  <c r="K1971" i="139"/>
  <c r="J1971" i="139"/>
  <c r="J1970" i="139"/>
  <c r="I1970" i="139"/>
  <c r="M1970" i="139"/>
  <c r="L1970" i="139"/>
  <c r="K1970" i="139"/>
  <c r="N1970" i="139" s="1"/>
  <c r="M1969" i="139"/>
  <c r="N1969" i="139" s="1"/>
  <c r="J1969" i="139"/>
  <c r="I1969" i="139"/>
  <c r="L1969" i="139"/>
  <c r="K1969" i="139"/>
  <c r="M1968" i="139"/>
  <c r="K1968" i="139"/>
  <c r="J1968" i="139"/>
  <c r="I1968" i="139"/>
  <c r="K1967" i="139"/>
  <c r="J1967" i="139"/>
  <c r="J1966" i="139"/>
  <c r="I1966" i="139"/>
  <c r="M1966" i="139"/>
  <c r="L1966" i="139"/>
  <c r="K1966" i="139"/>
  <c r="N1966" i="139" s="1"/>
  <c r="M1965" i="139"/>
  <c r="N1965" i="139" s="1"/>
  <c r="J1965" i="139"/>
  <c r="I1965" i="139"/>
  <c r="L1965" i="139"/>
  <c r="K1965" i="139"/>
  <c r="M1964" i="139"/>
  <c r="K1964" i="139"/>
  <c r="J1964" i="139"/>
  <c r="I1964" i="139"/>
  <c r="K1963" i="139"/>
  <c r="J1963" i="139"/>
  <c r="J1962" i="139"/>
  <c r="I1962" i="139"/>
  <c r="M1962" i="139"/>
  <c r="L1962" i="139"/>
  <c r="K1962" i="139"/>
  <c r="N1962" i="139" s="1"/>
  <c r="M1961" i="139"/>
  <c r="N1961" i="139" s="1"/>
  <c r="J1961" i="139"/>
  <c r="I1961" i="139"/>
  <c r="L1961" i="139"/>
  <c r="K1961" i="139"/>
  <c r="M1960" i="139"/>
  <c r="K1960" i="139"/>
  <c r="J1960" i="139"/>
  <c r="I1960" i="139"/>
  <c r="K1959" i="139"/>
  <c r="J1959" i="139"/>
  <c r="J1958" i="139"/>
  <c r="I1958" i="139"/>
  <c r="M1958" i="139"/>
  <c r="L1958" i="139"/>
  <c r="K1958" i="139"/>
  <c r="N1958" i="139" s="1"/>
  <c r="M1957" i="139"/>
  <c r="N1957" i="139" s="1"/>
  <c r="J1957" i="139"/>
  <c r="I1957" i="139"/>
  <c r="L1957" i="139"/>
  <c r="K1957" i="139"/>
  <c r="M1956" i="139"/>
  <c r="K1956" i="139"/>
  <c r="J1956" i="139"/>
  <c r="I1956" i="139"/>
  <c r="K1955" i="139"/>
  <c r="J1955" i="139"/>
  <c r="J1954" i="139"/>
  <c r="I1954" i="139"/>
  <c r="M1954" i="139"/>
  <c r="L1954" i="139"/>
  <c r="K1954" i="139"/>
  <c r="N1954" i="139" s="1"/>
  <c r="M1953" i="139"/>
  <c r="N1953" i="139" s="1"/>
  <c r="J1953" i="139"/>
  <c r="I1953" i="139"/>
  <c r="L1953" i="139"/>
  <c r="K1953" i="139"/>
  <c r="M1952" i="139"/>
  <c r="K1952" i="139"/>
  <c r="J1952" i="139"/>
  <c r="I1952" i="139"/>
  <c r="K1951" i="139"/>
  <c r="J1951" i="139"/>
  <c r="J1950" i="139"/>
  <c r="I1950" i="139"/>
  <c r="M1950" i="139"/>
  <c r="L1950" i="139"/>
  <c r="K1950" i="139"/>
  <c r="N1950" i="139" s="1"/>
  <c r="M1949" i="139"/>
  <c r="N1949" i="139" s="1"/>
  <c r="J1949" i="139"/>
  <c r="I1949" i="139"/>
  <c r="L1949" i="139"/>
  <c r="K1949" i="139"/>
  <c r="M1948" i="139"/>
  <c r="K1948" i="139"/>
  <c r="J1948" i="139"/>
  <c r="I1948" i="139"/>
  <c r="K1947" i="139"/>
  <c r="J1947" i="139"/>
  <c r="J1946" i="139"/>
  <c r="I1946" i="139"/>
  <c r="M1946" i="139"/>
  <c r="L1946" i="139"/>
  <c r="K1946" i="139"/>
  <c r="N1946" i="139" s="1"/>
  <c r="M1945" i="139"/>
  <c r="N1945" i="139" s="1"/>
  <c r="J1945" i="139"/>
  <c r="I1945" i="139"/>
  <c r="K1945" i="139"/>
  <c r="M1944" i="139"/>
  <c r="K1944" i="139"/>
  <c r="J1944" i="139"/>
  <c r="H1980" i="139"/>
  <c r="G1980" i="139"/>
  <c r="D1980" i="139"/>
  <c r="I1944" i="139"/>
  <c r="E1941" i="139"/>
  <c r="C1941" i="139"/>
  <c r="A1939" i="139"/>
  <c r="L1935" i="139"/>
  <c r="J1935" i="139"/>
  <c r="K1935" i="139"/>
  <c r="N1934" i="139"/>
  <c r="J1934" i="139"/>
  <c r="I1934" i="139"/>
  <c r="M1934" i="139"/>
  <c r="L1934" i="139"/>
  <c r="K1934" i="139"/>
  <c r="I1933" i="139"/>
  <c r="L1933" i="139"/>
  <c r="M1932" i="139"/>
  <c r="L1932" i="139"/>
  <c r="I1932" i="139"/>
  <c r="K1932" i="139"/>
  <c r="L1931" i="139"/>
  <c r="J1931" i="139"/>
  <c r="K1931" i="139"/>
  <c r="J1930" i="139"/>
  <c r="L1930" i="139"/>
  <c r="K1930" i="139"/>
  <c r="I1929" i="139"/>
  <c r="L1929" i="139"/>
  <c r="L1928" i="139"/>
  <c r="I1928" i="139"/>
  <c r="L1927" i="139"/>
  <c r="J1927" i="139"/>
  <c r="K1927" i="139"/>
  <c r="J1926" i="139"/>
  <c r="I1926" i="139"/>
  <c r="M1926" i="139"/>
  <c r="N1926" i="139" s="1"/>
  <c r="L1926" i="139"/>
  <c r="K1926" i="139"/>
  <c r="M1925" i="139"/>
  <c r="I1925" i="139"/>
  <c r="L1925" i="139"/>
  <c r="M1924" i="139"/>
  <c r="L1924" i="139"/>
  <c r="I1924" i="139"/>
  <c r="K1924" i="139"/>
  <c r="L1923" i="139"/>
  <c r="J1923" i="139"/>
  <c r="K1923" i="139"/>
  <c r="J1922" i="139"/>
  <c r="I1922" i="139"/>
  <c r="M1922" i="139"/>
  <c r="N1922" i="139" s="1"/>
  <c r="L1922" i="139"/>
  <c r="K1922" i="139"/>
  <c r="M1921" i="139"/>
  <c r="I1921" i="139"/>
  <c r="L1921" i="139"/>
  <c r="M1920" i="139"/>
  <c r="L1920" i="139"/>
  <c r="I1920" i="139"/>
  <c r="K1920" i="139"/>
  <c r="L1919" i="139"/>
  <c r="J1919" i="139"/>
  <c r="K1919" i="139"/>
  <c r="N1918" i="139"/>
  <c r="J1918" i="139"/>
  <c r="I1918" i="139"/>
  <c r="M1918" i="139"/>
  <c r="L1918" i="139"/>
  <c r="K1918" i="139"/>
  <c r="I1917" i="139"/>
  <c r="L1917" i="139"/>
  <c r="M1916" i="139"/>
  <c r="L1916" i="139"/>
  <c r="I1916" i="139"/>
  <c r="K1916" i="139"/>
  <c r="L1915" i="139"/>
  <c r="J1915" i="139"/>
  <c r="K1915" i="139"/>
  <c r="J1914" i="139"/>
  <c r="L1914" i="139"/>
  <c r="K1914" i="139"/>
  <c r="I1913" i="139"/>
  <c r="L1913" i="139"/>
  <c r="L1912" i="139"/>
  <c r="I1912" i="139"/>
  <c r="L1911" i="139"/>
  <c r="J1911" i="139"/>
  <c r="K1911" i="139"/>
  <c r="J1910" i="139"/>
  <c r="I1910" i="139"/>
  <c r="M1910" i="139"/>
  <c r="N1910" i="139" s="1"/>
  <c r="L1910" i="139"/>
  <c r="K1910" i="139"/>
  <c r="M1909" i="139"/>
  <c r="I1909" i="139"/>
  <c r="L1909" i="139"/>
  <c r="M1908" i="139"/>
  <c r="L1908" i="139"/>
  <c r="I1908" i="139"/>
  <c r="K1908" i="139"/>
  <c r="L1907" i="139"/>
  <c r="J1907" i="139"/>
  <c r="K1907" i="139"/>
  <c r="J1906" i="139"/>
  <c r="I1906" i="139"/>
  <c r="M1906" i="139"/>
  <c r="N1906" i="139" s="1"/>
  <c r="L1906" i="139"/>
  <c r="K1906" i="139"/>
  <c r="M1905" i="139"/>
  <c r="I1905" i="139"/>
  <c r="L1905" i="139"/>
  <c r="M1904" i="139"/>
  <c r="L1904" i="139"/>
  <c r="I1904" i="139"/>
  <c r="K1904" i="139"/>
  <c r="L1903" i="139"/>
  <c r="J1903" i="139"/>
  <c r="K1903" i="139"/>
  <c r="N1902" i="139"/>
  <c r="J1902" i="139"/>
  <c r="I1902" i="139"/>
  <c r="M1902" i="139"/>
  <c r="L1902" i="139"/>
  <c r="K1902" i="139"/>
  <c r="I1901" i="139"/>
  <c r="L1901" i="139"/>
  <c r="M1900" i="139"/>
  <c r="L1900" i="139"/>
  <c r="I1900" i="139"/>
  <c r="G1936" i="139"/>
  <c r="C1936" i="139"/>
  <c r="K1891" i="139"/>
  <c r="I1891" i="139"/>
  <c r="L1891" i="139"/>
  <c r="L1890" i="139"/>
  <c r="K1889" i="139"/>
  <c r="I1889" i="139"/>
  <c r="L1889" i="139"/>
  <c r="L1888" i="139"/>
  <c r="K1887" i="139"/>
  <c r="I1887" i="139"/>
  <c r="L1887" i="139"/>
  <c r="L1886" i="139"/>
  <c r="K1885" i="139"/>
  <c r="I1885" i="139"/>
  <c r="L1885" i="139"/>
  <c r="L1884" i="139"/>
  <c r="K1883" i="139"/>
  <c r="I1883" i="139"/>
  <c r="L1883" i="139"/>
  <c r="L1882" i="139"/>
  <c r="K1881" i="139"/>
  <c r="I1881" i="139"/>
  <c r="L1881" i="139"/>
  <c r="L1880" i="139"/>
  <c r="K1879" i="139"/>
  <c r="I1879" i="139"/>
  <c r="L1879" i="139"/>
  <c r="L1878" i="139"/>
  <c r="K1877" i="139"/>
  <c r="I1877" i="139"/>
  <c r="L1877" i="139"/>
  <c r="L1876" i="139"/>
  <c r="D1892" i="139"/>
  <c r="K1875" i="139"/>
  <c r="I1875" i="139"/>
  <c r="L1875" i="139"/>
  <c r="J1874" i="139"/>
  <c r="I1874" i="139"/>
  <c r="M1874" i="139"/>
  <c r="N1874" i="139" s="1"/>
  <c r="L1874" i="139"/>
  <c r="K1874" i="139"/>
  <c r="M1873" i="139"/>
  <c r="J1873" i="139"/>
  <c r="I1873" i="139"/>
  <c r="L1873" i="139"/>
  <c r="K1873" i="139"/>
  <c r="J1872" i="139"/>
  <c r="I1872" i="139"/>
  <c r="M1872" i="139"/>
  <c r="N1872" i="139" s="1"/>
  <c r="L1872" i="139"/>
  <c r="K1872" i="139"/>
  <c r="M1871" i="139"/>
  <c r="J1871" i="139"/>
  <c r="I1871" i="139"/>
  <c r="L1871" i="139"/>
  <c r="K1871" i="139"/>
  <c r="J1870" i="139"/>
  <c r="I1870" i="139"/>
  <c r="M1870" i="139"/>
  <c r="N1870" i="139" s="1"/>
  <c r="L1870" i="139"/>
  <c r="K1870" i="139"/>
  <c r="M1869" i="139"/>
  <c r="J1869" i="139"/>
  <c r="I1869" i="139"/>
  <c r="L1869" i="139"/>
  <c r="K1869" i="139"/>
  <c r="M1868" i="139"/>
  <c r="K1868" i="139"/>
  <c r="J1868" i="139"/>
  <c r="I1868" i="139"/>
  <c r="J1867" i="139"/>
  <c r="K1867" i="139"/>
  <c r="J1866" i="139"/>
  <c r="I1866" i="139"/>
  <c r="M1866" i="139"/>
  <c r="N1866" i="139" s="1"/>
  <c r="L1866" i="139"/>
  <c r="K1866" i="139"/>
  <c r="M1865" i="139"/>
  <c r="J1865" i="139"/>
  <c r="I1865" i="139"/>
  <c r="L1865" i="139"/>
  <c r="K1865" i="139"/>
  <c r="M1864" i="139"/>
  <c r="J1864" i="139"/>
  <c r="J1863" i="139"/>
  <c r="K1863" i="139"/>
  <c r="J1862" i="139"/>
  <c r="I1862" i="139"/>
  <c r="M1862" i="139"/>
  <c r="L1862" i="139"/>
  <c r="K1862" i="139"/>
  <c r="N1862" i="139" s="1"/>
  <c r="M1861" i="139"/>
  <c r="J1861" i="139"/>
  <c r="I1861" i="139"/>
  <c r="L1861" i="139"/>
  <c r="K1861" i="139"/>
  <c r="M1860" i="139"/>
  <c r="K1860" i="139"/>
  <c r="J1860" i="139"/>
  <c r="I1860" i="139"/>
  <c r="J1859" i="139"/>
  <c r="K1859" i="139"/>
  <c r="J1858" i="139"/>
  <c r="I1858" i="139"/>
  <c r="M1858" i="139"/>
  <c r="N1858" i="139" s="1"/>
  <c r="L1858" i="139"/>
  <c r="K1858" i="139"/>
  <c r="M1857" i="139"/>
  <c r="J1857" i="139"/>
  <c r="I1857" i="139"/>
  <c r="L1857" i="139"/>
  <c r="K1857" i="139"/>
  <c r="M1856" i="139"/>
  <c r="J1856" i="139"/>
  <c r="G1892" i="139"/>
  <c r="J1847" i="139"/>
  <c r="I1847" i="139"/>
  <c r="M1847" i="139"/>
  <c r="N1847" i="139" s="1"/>
  <c r="L1847" i="139"/>
  <c r="K1847" i="139"/>
  <c r="M1846" i="139"/>
  <c r="I1846" i="139"/>
  <c r="L1846" i="139"/>
  <c r="L1845" i="139"/>
  <c r="I1845" i="139"/>
  <c r="J1845" i="139"/>
  <c r="K1845" i="139"/>
  <c r="L1844" i="139"/>
  <c r="J1844" i="139"/>
  <c r="K1844" i="139"/>
  <c r="N1843" i="139"/>
  <c r="J1843" i="139"/>
  <c r="I1843" i="139"/>
  <c r="M1843" i="139"/>
  <c r="L1843" i="139"/>
  <c r="K1843" i="139"/>
  <c r="I1842" i="139"/>
  <c r="L1842" i="139"/>
  <c r="L1841" i="139"/>
  <c r="I1841" i="139"/>
  <c r="J1841" i="139"/>
  <c r="K1841" i="139"/>
  <c r="L1840" i="139"/>
  <c r="J1840" i="139"/>
  <c r="K1840" i="139"/>
  <c r="J1839" i="139"/>
  <c r="I1839" i="139"/>
  <c r="M1839" i="139"/>
  <c r="N1839" i="139" s="1"/>
  <c r="L1839" i="139"/>
  <c r="K1839" i="139"/>
  <c r="I1838" i="139"/>
  <c r="L1838" i="139"/>
  <c r="L1837" i="139"/>
  <c r="I1837" i="139"/>
  <c r="J1837" i="139"/>
  <c r="K1837" i="139"/>
  <c r="L1836" i="139"/>
  <c r="J1836" i="139"/>
  <c r="K1836" i="139"/>
  <c r="J1835" i="139"/>
  <c r="I1835" i="139"/>
  <c r="M1835" i="139"/>
  <c r="N1835" i="139" s="1"/>
  <c r="L1835" i="139"/>
  <c r="K1835" i="139"/>
  <c r="M1834" i="139"/>
  <c r="I1834" i="139"/>
  <c r="L1834" i="139"/>
  <c r="L1833" i="139"/>
  <c r="I1833" i="139"/>
  <c r="J1833" i="139"/>
  <c r="K1833" i="139"/>
  <c r="L1832" i="139"/>
  <c r="J1832" i="139"/>
  <c r="K1832" i="139"/>
  <c r="J1831" i="139"/>
  <c r="L1831" i="139"/>
  <c r="K1831" i="139"/>
  <c r="I1830" i="139"/>
  <c r="L1830" i="139"/>
  <c r="L1829" i="139"/>
  <c r="I1829" i="139"/>
  <c r="L1828" i="139"/>
  <c r="J1828" i="139"/>
  <c r="K1828" i="139"/>
  <c r="J1827" i="139"/>
  <c r="I1827" i="139"/>
  <c r="M1827" i="139"/>
  <c r="N1827" i="139" s="1"/>
  <c r="L1827" i="139"/>
  <c r="K1827" i="139"/>
  <c r="M1826" i="139"/>
  <c r="I1826" i="139"/>
  <c r="L1826" i="139"/>
  <c r="M1825" i="139"/>
  <c r="L1825" i="139"/>
  <c r="I1825" i="139"/>
  <c r="K1825" i="139"/>
  <c r="L1824" i="139"/>
  <c r="J1824" i="139"/>
  <c r="K1824" i="139"/>
  <c r="J1823" i="139"/>
  <c r="I1823" i="139"/>
  <c r="M1823" i="139"/>
  <c r="N1823" i="139" s="1"/>
  <c r="L1823" i="139"/>
  <c r="K1823" i="139"/>
  <c r="M1822" i="139"/>
  <c r="I1822" i="139"/>
  <c r="L1822" i="139"/>
  <c r="M1821" i="139"/>
  <c r="L1821" i="139"/>
  <c r="I1821" i="139"/>
  <c r="K1821" i="139"/>
  <c r="L1820" i="139"/>
  <c r="J1820" i="139"/>
  <c r="K1820" i="139"/>
  <c r="N1819" i="139"/>
  <c r="J1819" i="139"/>
  <c r="I1819" i="139"/>
  <c r="M1819" i="139"/>
  <c r="L1819" i="139"/>
  <c r="K1819" i="139"/>
  <c r="I1818" i="139"/>
  <c r="L1818" i="139"/>
  <c r="M1817" i="139"/>
  <c r="L1817" i="139"/>
  <c r="I1817" i="139"/>
  <c r="K1817" i="139"/>
  <c r="L1816" i="139"/>
  <c r="J1816" i="139"/>
  <c r="K1816" i="139"/>
  <c r="J1815" i="139"/>
  <c r="L1815" i="139"/>
  <c r="K1815" i="139"/>
  <c r="I1814" i="139"/>
  <c r="L1814" i="139"/>
  <c r="L1813" i="139"/>
  <c r="I1813" i="139"/>
  <c r="L1812" i="139"/>
  <c r="J1812" i="139"/>
  <c r="G1848" i="139"/>
  <c r="C1848" i="139"/>
  <c r="L1804" i="139"/>
  <c r="M1803" i="139"/>
  <c r="N1803" i="139" s="1"/>
  <c r="I1803" i="139"/>
  <c r="L1803" i="139"/>
  <c r="K1803" i="139"/>
  <c r="L1802" i="139"/>
  <c r="I1802" i="139"/>
  <c r="M1801" i="139"/>
  <c r="N1801" i="139" s="1"/>
  <c r="I1801" i="139"/>
  <c r="L1801" i="139"/>
  <c r="K1801" i="139"/>
  <c r="L1800" i="139"/>
  <c r="I1800" i="139"/>
  <c r="M1799" i="139"/>
  <c r="N1799" i="139" s="1"/>
  <c r="I1799" i="139"/>
  <c r="L1799" i="139"/>
  <c r="K1799" i="139"/>
  <c r="L1798" i="139"/>
  <c r="I1798" i="139"/>
  <c r="M1797" i="139"/>
  <c r="N1797" i="139" s="1"/>
  <c r="I1797" i="139"/>
  <c r="L1797" i="139"/>
  <c r="K1797" i="139"/>
  <c r="L1796" i="139"/>
  <c r="I1796" i="139"/>
  <c r="M1795" i="139"/>
  <c r="N1795" i="139" s="1"/>
  <c r="I1795" i="139"/>
  <c r="L1795" i="139"/>
  <c r="K1795" i="139"/>
  <c r="L1794" i="139"/>
  <c r="I1794" i="139"/>
  <c r="M1793" i="139"/>
  <c r="N1793" i="139" s="1"/>
  <c r="I1793" i="139"/>
  <c r="L1793" i="139"/>
  <c r="K1793" i="139"/>
  <c r="L1792" i="139"/>
  <c r="I1792" i="139"/>
  <c r="M1791" i="139"/>
  <c r="N1791" i="139" s="1"/>
  <c r="I1791" i="139"/>
  <c r="L1791" i="139"/>
  <c r="K1791" i="139"/>
  <c r="L1790" i="139"/>
  <c r="I1790" i="139"/>
  <c r="M1789" i="139"/>
  <c r="N1789" i="139" s="1"/>
  <c r="I1789" i="139"/>
  <c r="L1789" i="139"/>
  <c r="K1789" i="139"/>
  <c r="L1788" i="139"/>
  <c r="I1788" i="139"/>
  <c r="M1787" i="139"/>
  <c r="N1787" i="139" s="1"/>
  <c r="I1787" i="139"/>
  <c r="L1787" i="139"/>
  <c r="K1787" i="139"/>
  <c r="L1786" i="139"/>
  <c r="I1786" i="139"/>
  <c r="M1785" i="139"/>
  <c r="N1785" i="139" s="1"/>
  <c r="I1785" i="139"/>
  <c r="L1785" i="139"/>
  <c r="K1785" i="139"/>
  <c r="L1784" i="139"/>
  <c r="I1784" i="139"/>
  <c r="M1783" i="139"/>
  <c r="N1783" i="139" s="1"/>
  <c r="I1783" i="139"/>
  <c r="L1783" i="139"/>
  <c r="K1783" i="139"/>
  <c r="L1782" i="139"/>
  <c r="I1782" i="139"/>
  <c r="M1781" i="139"/>
  <c r="N1781" i="139" s="1"/>
  <c r="I1781" i="139"/>
  <c r="L1781" i="139"/>
  <c r="K1781" i="139"/>
  <c r="L1780" i="139"/>
  <c r="I1780" i="139"/>
  <c r="M1779" i="139"/>
  <c r="N1779" i="139" s="1"/>
  <c r="I1779" i="139"/>
  <c r="L1779" i="139"/>
  <c r="K1779" i="139"/>
  <c r="L1778" i="139"/>
  <c r="I1778" i="139"/>
  <c r="M1777" i="139"/>
  <c r="N1777" i="139" s="1"/>
  <c r="I1777" i="139"/>
  <c r="L1777" i="139"/>
  <c r="K1777" i="139"/>
  <c r="L1776" i="139"/>
  <c r="I1776" i="139"/>
  <c r="M1775" i="139"/>
  <c r="N1775" i="139" s="1"/>
  <c r="I1775" i="139"/>
  <c r="L1775" i="139"/>
  <c r="K1775" i="139"/>
  <c r="L1774" i="139"/>
  <c r="I1774" i="139"/>
  <c r="M1773" i="139"/>
  <c r="N1773" i="139" s="1"/>
  <c r="I1773" i="139"/>
  <c r="L1773" i="139"/>
  <c r="K1773" i="139"/>
  <c r="L1772" i="139"/>
  <c r="I1772" i="139"/>
  <c r="M1771" i="139"/>
  <c r="N1771" i="139" s="1"/>
  <c r="I1771" i="139"/>
  <c r="L1771" i="139"/>
  <c r="K1771" i="139"/>
  <c r="L1770" i="139"/>
  <c r="I1770" i="139"/>
  <c r="M1769" i="139"/>
  <c r="N1769" i="139" s="1"/>
  <c r="I1769" i="139"/>
  <c r="L1769" i="139"/>
  <c r="K1769" i="139"/>
  <c r="L1768" i="139"/>
  <c r="G1804" i="139"/>
  <c r="F1804" i="139"/>
  <c r="E1804" i="139"/>
  <c r="D1804" i="139"/>
  <c r="I1768" i="139"/>
  <c r="F1760" i="139"/>
  <c r="L1759" i="139"/>
  <c r="K1759" i="139"/>
  <c r="K1758" i="139"/>
  <c r="J1758" i="139"/>
  <c r="L1758" i="139"/>
  <c r="L1757" i="139"/>
  <c r="K1757" i="139"/>
  <c r="K1756" i="139"/>
  <c r="J1756" i="139"/>
  <c r="L1756" i="139"/>
  <c r="L1755" i="139"/>
  <c r="K1755" i="139"/>
  <c r="K1754" i="139"/>
  <c r="J1754" i="139"/>
  <c r="L1754" i="139"/>
  <c r="L1753" i="139"/>
  <c r="K1753" i="139"/>
  <c r="K1752" i="139"/>
  <c r="J1752" i="139"/>
  <c r="L1752" i="139"/>
  <c r="L1751" i="139"/>
  <c r="K1751" i="139"/>
  <c r="K1750" i="139"/>
  <c r="J1750" i="139"/>
  <c r="L1750" i="139"/>
  <c r="L1749" i="139"/>
  <c r="K1749" i="139"/>
  <c r="K1748" i="139"/>
  <c r="J1748" i="139"/>
  <c r="L1748" i="139"/>
  <c r="L1747" i="139"/>
  <c r="K1747" i="139"/>
  <c r="K1746" i="139"/>
  <c r="J1746" i="139"/>
  <c r="L1746" i="139"/>
  <c r="L1745" i="139"/>
  <c r="K1745" i="139"/>
  <c r="K1744" i="139"/>
  <c r="J1744" i="139"/>
  <c r="L1744" i="139"/>
  <c r="L1743" i="139"/>
  <c r="K1743" i="139"/>
  <c r="K1742" i="139"/>
  <c r="J1742" i="139"/>
  <c r="L1742" i="139"/>
  <c r="L1741" i="139"/>
  <c r="K1741" i="139"/>
  <c r="K1740" i="139"/>
  <c r="J1740" i="139"/>
  <c r="L1740" i="139"/>
  <c r="L1739" i="139"/>
  <c r="K1739" i="139"/>
  <c r="K1738" i="139"/>
  <c r="J1738" i="139"/>
  <c r="L1738" i="139"/>
  <c r="L1737" i="139"/>
  <c r="K1737" i="139"/>
  <c r="K1736" i="139"/>
  <c r="J1736" i="139"/>
  <c r="L1736" i="139"/>
  <c r="L1735" i="139"/>
  <c r="K1735" i="139"/>
  <c r="K1734" i="139"/>
  <c r="J1734" i="139"/>
  <c r="L1734" i="139"/>
  <c r="L1733" i="139"/>
  <c r="K1733" i="139"/>
  <c r="K1732" i="139"/>
  <c r="J1732" i="139"/>
  <c r="L1732" i="139"/>
  <c r="L1731" i="139"/>
  <c r="K1731" i="139"/>
  <c r="K1730" i="139"/>
  <c r="J1730" i="139"/>
  <c r="L1730" i="139"/>
  <c r="L1729" i="139"/>
  <c r="K1729" i="139"/>
  <c r="K1728" i="139"/>
  <c r="J1728" i="139"/>
  <c r="L1728" i="139"/>
  <c r="L1727" i="139"/>
  <c r="K1727" i="139"/>
  <c r="K1726" i="139"/>
  <c r="J1726" i="139"/>
  <c r="L1726" i="139"/>
  <c r="K1725" i="139"/>
  <c r="K1724" i="139"/>
  <c r="J1724" i="139"/>
  <c r="L1724" i="139"/>
  <c r="E1760" i="139"/>
  <c r="D1760" i="139"/>
  <c r="C1760" i="139"/>
  <c r="K1760" i="139" s="1"/>
  <c r="J1716" i="139"/>
  <c r="M1715" i="139"/>
  <c r="K1715" i="139"/>
  <c r="J1715" i="139"/>
  <c r="I1715" i="139"/>
  <c r="K1714" i="139"/>
  <c r="J1714" i="139"/>
  <c r="J1713" i="139"/>
  <c r="I1713" i="139"/>
  <c r="M1713" i="139"/>
  <c r="L1713" i="139"/>
  <c r="K1713" i="139"/>
  <c r="N1713" i="139" s="1"/>
  <c r="M1712" i="139"/>
  <c r="N1712" i="139" s="1"/>
  <c r="J1712" i="139"/>
  <c r="I1712" i="139"/>
  <c r="L1712" i="139"/>
  <c r="K1712" i="139"/>
  <c r="M1711" i="139"/>
  <c r="K1711" i="139"/>
  <c r="J1711" i="139"/>
  <c r="I1711" i="139"/>
  <c r="K1710" i="139"/>
  <c r="J1710" i="139"/>
  <c r="J1709" i="139"/>
  <c r="I1709" i="139"/>
  <c r="M1709" i="139"/>
  <c r="L1709" i="139"/>
  <c r="K1709" i="139"/>
  <c r="N1709" i="139" s="1"/>
  <c r="M1708" i="139"/>
  <c r="N1708" i="139" s="1"/>
  <c r="J1708" i="139"/>
  <c r="I1708" i="139"/>
  <c r="K1708" i="139"/>
  <c r="M1707" i="139"/>
  <c r="K1707" i="139"/>
  <c r="J1707" i="139"/>
  <c r="I1707" i="139"/>
  <c r="K1706" i="139"/>
  <c r="J1706" i="139"/>
  <c r="J1705" i="139"/>
  <c r="L1705" i="139"/>
  <c r="K1705" i="139"/>
  <c r="K1704" i="139"/>
  <c r="J1704" i="139"/>
  <c r="L1704" i="139"/>
  <c r="K1703" i="139"/>
  <c r="J1703" i="139"/>
  <c r="L1703" i="139"/>
  <c r="K1702" i="139"/>
  <c r="J1702" i="139"/>
  <c r="L1702" i="139"/>
  <c r="J1701" i="139"/>
  <c r="L1701" i="139"/>
  <c r="K1701" i="139"/>
  <c r="K1700" i="139"/>
  <c r="J1700" i="139"/>
  <c r="L1700" i="139"/>
  <c r="K1699" i="139"/>
  <c r="J1699" i="139"/>
  <c r="L1699" i="139"/>
  <c r="K1698" i="139"/>
  <c r="J1698" i="139"/>
  <c r="L1698" i="139"/>
  <c r="J1697" i="139"/>
  <c r="L1697" i="139"/>
  <c r="K1697" i="139"/>
  <c r="K1696" i="139"/>
  <c r="J1696" i="139"/>
  <c r="L1696" i="139"/>
  <c r="K1695" i="139"/>
  <c r="J1695" i="139"/>
  <c r="L1695" i="139"/>
  <c r="K1694" i="139"/>
  <c r="J1694" i="139"/>
  <c r="L1694" i="139"/>
  <c r="J1693" i="139"/>
  <c r="L1693" i="139"/>
  <c r="K1693" i="139"/>
  <c r="K1692" i="139"/>
  <c r="J1692" i="139"/>
  <c r="L1692" i="139"/>
  <c r="K1691" i="139"/>
  <c r="J1691" i="139"/>
  <c r="L1691" i="139"/>
  <c r="K1690" i="139"/>
  <c r="J1690" i="139"/>
  <c r="L1690" i="139"/>
  <c r="J1689" i="139"/>
  <c r="L1689" i="139"/>
  <c r="K1689" i="139"/>
  <c r="K1688" i="139"/>
  <c r="J1688" i="139"/>
  <c r="L1688" i="139"/>
  <c r="K1687" i="139"/>
  <c r="J1687" i="139"/>
  <c r="L1687" i="139"/>
  <c r="K1686" i="139"/>
  <c r="J1686" i="139"/>
  <c r="L1686" i="139"/>
  <c r="J1685" i="139"/>
  <c r="L1685" i="139"/>
  <c r="K1685" i="139"/>
  <c r="K1684" i="139"/>
  <c r="J1684" i="139"/>
  <c r="L1684" i="139"/>
  <c r="K1683" i="139"/>
  <c r="J1683" i="139"/>
  <c r="L1683" i="139"/>
  <c r="K1682" i="139"/>
  <c r="J1682" i="139"/>
  <c r="L1682" i="139"/>
  <c r="J1681" i="139"/>
  <c r="L1681" i="139"/>
  <c r="K1681" i="139"/>
  <c r="K1680" i="139"/>
  <c r="J1680" i="139"/>
  <c r="H1716" i="139"/>
  <c r="D1716" i="139"/>
  <c r="J1671" i="139"/>
  <c r="I1671" i="139"/>
  <c r="M1671" i="139"/>
  <c r="N1671" i="139" s="1"/>
  <c r="L1671" i="139"/>
  <c r="K1671" i="139"/>
  <c r="M1670" i="139"/>
  <c r="J1670" i="139"/>
  <c r="I1670" i="139"/>
  <c r="L1670" i="139"/>
  <c r="K1670" i="139"/>
  <c r="J1669" i="139"/>
  <c r="I1669" i="139"/>
  <c r="M1669" i="139"/>
  <c r="N1669" i="139" s="1"/>
  <c r="L1669" i="139"/>
  <c r="K1669" i="139"/>
  <c r="M1668" i="139"/>
  <c r="J1668" i="139"/>
  <c r="I1668" i="139"/>
  <c r="L1668" i="139"/>
  <c r="K1668" i="139"/>
  <c r="J1667" i="139"/>
  <c r="I1667" i="139"/>
  <c r="M1667" i="139"/>
  <c r="N1667" i="139" s="1"/>
  <c r="L1667" i="139"/>
  <c r="K1667" i="139"/>
  <c r="M1666" i="139"/>
  <c r="J1666" i="139"/>
  <c r="I1666" i="139"/>
  <c r="L1666" i="139"/>
  <c r="K1666" i="139"/>
  <c r="J1665" i="139"/>
  <c r="I1665" i="139"/>
  <c r="M1665" i="139"/>
  <c r="N1665" i="139" s="1"/>
  <c r="L1665" i="139"/>
  <c r="K1665" i="139"/>
  <c r="M1664" i="139"/>
  <c r="J1664" i="139"/>
  <c r="I1664" i="139"/>
  <c r="L1664" i="139"/>
  <c r="K1664" i="139"/>
  <c r="J1663" i="139"/>
  <c r="I1663" i="139"/>
  <c r="M1663" i="139"/>
  <c r="N1663" i="139" s="1"/>
  <c r="L1663" i="139"/>
  <c r="K1663" i="139"/>
  <c r="M1662" i="139"/>
  <c r="J1662" i="139"/>
  <c r="I1662" i="139"/>
  <c r="L1662" i="139"/>
  <c r="K1662" i="139"/>
  <c r="J1661" i="139"/>
  <c r="I1661" i="139"/>
  <c r="M1661" i="139"/>
  <c r="N1661" i="139" s="1"/>
  <c r="L1661" i="139"/>
  <c r="K1661" i="139"/>
  <c r="M1660" i="139"/>
  <c r="J1660" i="139"/>
  <c r="I1660" i="139"/>
  <c r="L1660" i="139"/>
  <c r="K1660" i="139"/>
  <c r="J1659" i="139"/>
  <c r="I1659" i="139"/>
  <c r="M1659" i="139"/>
  <c r="N1659" i="139" s="1"/>
  <c r="L1659" i="139"/>
  <c r="K1659" i="139"/>
  <c r="M1658" i="139"/>
  <c r="J1658" i="139"/>
  <c r="I1658" i="139"/>
  <c r="L1658" i="139"/>
  <c r="K1658" i="139"/>
  <c r="J1657" i="139"/>
  <c r="I1657" i="139"/>
  <c r="M1657" i="139"/>
  <c r="N1657" i="139" s="1"/>
  <c r="L1657" i="139"/>
  <c r="K1657" i="139"/>
  <c r="M1656" i="139"/>
  <c r="J1656" i="139"/>
  <c r="I1656" i="139"/>
  <c r="L1656" i="139"/>
  <c r="K1656" i="139"/>
  <c r="J1655" i="139"/>
  <c r="I1655" i="139"/>
  <c r="M1655" i="139"/>
  <c r="N1655" i="139" s="1"/>
  <c r="L1655" i="139"/>
  <c r="K1655" i="139"/>
  <c r="M1654" i="139"/>
  <c r="J1654" i="139"/>
  <c r="I1654" i="139"/>
  <c r="L1654" i="139"/>
  <c r="K1654" i="139"/>
  <c r="J1653" i="139"/>
  <c r="I1653" i="139"/>
  <c r="M1653" i="139"/>
  <c r="N1653" i="139" s="1"/>
  <c r="L1653" i="139"/>
  <c r="K1653" i="139"/>
  <c r="M1652" i="139"/>
  <c r="J1652" i="139"/>
  <c r="I1652" i="139"/>
  <c r="L1652" i="139"/>
  <c r="K1652" i="139"/>
  <c r="J1651" i="139"/>
  <c r="I1651" i="139"/>
  <c r="M1651" i="139"/>
  <c r="N1651" i="139" s="1"/>
  <c r="L1651" i="139"/>
  <c r="K1651" i="139"/>
  <c r="M1650" i="139"/>
  <c r="J1650" i="139"/>
  <c r="I1650" i="139"/>
  <c r="L1650" i="139"/>
  <c r="K1650" i="139"/>
  <c r="J1649" i="139"/>
  <c r="I1649" i="139"/>
  <c r="M1649" i="139"/>
  <c r="N1649" i="139" s="1"/>
  <c r="L1649" i="139"/>
  <c r="K1649" i="139"/>
  <c r="M1648" i="139"/>
  <c r="J1648" i="139"/>
  <c r="I1648" i="139"/>
  <c r="L1648" i="139"/>
  <c r="K1648" i="139"/>
  <c r="J1647" i="139"/>
  <c r="I1647" i="139"/>
  <c r="M1647" i="139"/>
  <c r="N1647" i="139" s="1"/>
  <c r="L1647" i="139"/>
  <c r="K1647" i="139"/>
  <c r="M1646" i="139"/>
  <c r="J1646" i="139"/>
  <c r="I1646" i="139"/>
  <c r="L1646" i="139"/>
  <c r="K1646" i="139"/>
  <c r="J1645" i="139"/>
  <c r="I1645" i="139"/>
  <c r="M1645" i="139"/>
  <c r="N1645" i="139" s="1"/>
  <c r="L1645" i="139"/>
  <c r="K1645" i="139"/>
  <c r="M1644" i="139"/>
  <c r="J1644" i="139"/>
  <c r="I1644" i="139"/>
  <c r="L1644" i="139"/>
  <c r="K1644" i="139"/>
  <c r="J1643" i="139"/>
  <c r="I1643" i="139"/>
  <c r="M1643" i="139"/>
  <c r="N1643" i="139" s="1"/>
  <c r="L1643" i="139"/>
  <c r="K1643" i="139"/>
  <c r="M1642" i="139"/>
  <c r="J1642" i="139"/>
  <c r="I1642" i="139"/>
  <c r="L1642" i="139"/>
  <c r="K1642" i="139"/>
  <c r="J1641" i="139"/>
  <c r="I1641" i="139"/>
  <c r="M1641" i="139"/>
  <c r="N1641" i="139" s="1"/>
  <c r="L1641" i="139"/>
  <c r="K1641" i="139"/>
  <c r="M1640" i="139"/>
  <c r="J1640" i="139"/>
  <c r="I1640" i="139"/>
  <c r="L1640" i="139"/>
  <c r="K1640" i="139"/>
  <c r="J1639" i="139"/>
  <c r="I1639" i="139"/>
  <c r="M1639" i="139"/>
  <c r="N1639" i="139" s="1"/>
  <c r="K1639" i="139"/>
  <c r="M1638" i="139"/>
  <c r="J1638" i="139"/>
  <c r="I1638" i="139"/>
  <c r="L1638" i="139"/>
  <c r="K1638" i="139"/>
  <c r="J1637" i="139"/>
  <c r="I1637" i="139"/>
  <c r="M1637" i="139"/>
  <c r="N1637" i="139" s="1"/>
  <c r="L1637" i="139"/>
  <c r="K1637" i="139"/>
  <c r="M1636" i="139"/>
  <c r="J1636" i="139"/>
  <c r="I1636" i="139"/>
  <c r="H1672" i="139"/>
  <c r="J1672" i="139" s="1"/>
  <c r="G1672" i="139"/>
  <c r="L1636" i="139"/>
  <c r="D1672" i="139"/>
  <c r="C1672" i="139"/>
  <c r="K1672" i="139" s="1"/>
  <c r="L1627" i="139"/>
  <c r="J1627" i="139"/>
  <c r="K1627" i="139"/>
  <c r="J1626" i="139"/>
  <c r="I1626" i="139"/>
  <c r="M1626" i="139"/>
  <c r="N1626" i="139" s="1"/>
  <c r="L1626" i="139"/>
  <c r="K1626" i="139"/>
  <c r="M1625" i="139"/>
  <c r="I1625" i="139"/>
  <c r="L1625" i="139"/>
  <c r="L1624" i="139"/>
  <c r="I1624" i="139"/>
  <c r="J1624" i="139"/>
  <c r="K1624" i="139"/>
  <c r="L1623" i="139"/>
  <c r="J1623" i="139"/>
  <c r="K1623" i="139"/>
  <c r="N1622" i="139"/>
  <c r="J1622" i="139"/>
  <c r="I1622" i="139"/>
  <c r="M1622" i="139"/>
  <c r="L1622" i="139"/>
  <c r="K1622" i="139"/>
  <c r="M1621" i="139"/>
  <c r="I1621" i="139"/>
  <c r="L1621" i="139"/>
  <c r="L1620" i="139"/>
  <c r="I1620" i="139"/>
  <c r="J1620" i="139"/>
  <c r="K1620" i="139"/>
  <c r="L1619" i="139"/>
  <c r="J1619" i="139"/>
  <c r="K1619" i="139"/>
  <c r="J1618" i="139"/>
  <c r="I1618" i="139"/>
  <c r="M1618" i="139"/>
  <c r="N1618" i="139" s="1"/>
  <c r="L1618" i="139"/>
  <c r="K1618" i="139"/>
  <c r="I1617" i="139"/>
  <c r="L1617" i="139"/>
  <c r="L1616" i="139"/>
  <c r="I1616" i="139"/>
  <c r="J1616" i="139"/>
  <c r="K1616" i="139"/>
  <c r="L1615" i="139"/>
  <c r="J1615" i="139"/>
  <c r="K1615" i="139"/>
  <c r="N1614" i="139"/>
  <c r="J1614" i="139"/>
  <c r="I1614" i="139"/>
  <c r="M1614" i="139"/>
  <c r="L1614" i="139"/>
  <c r="K1614" i="139"/>
  <c r="I1613" i="139"/>
  <c r="M1613" i="139"/>
  <c r="L1613" i="139"/>
  <c r="L1612" i="139"/>
  <c r="I1612" i="139"/>
  <c r="J1612" i="139"/>
  <c r="K1612" i="139"/>
  <c r="L1611" i="139"/>
  <c r="J1611" i="139"/>
  <c r="K1611" i="139"/>
  <c r="J1610" i="139"/>
  <c r="I1610" i="139"/>
  <c r="M1610" i="139"/>
  <c r="N1610" i="139" s="1"/>
  <c r="L1610" i="139"/>
  <c r="K1610" i="139"/>
  <c r="M1609" i="139"/>
  <c r="I1609" i="139"/>
  <c r="L1609" i="139"/>
  <c r="L1608" i="139"/>
  <c r="I1608" i="139"/>
  <c r="J1608" i="139"/>
  <c r="K1608" i="139"/>
  <c r="L1607" i="139"/>
  <c r="J1607" i="139"/>
  <c r="K1607" i="139"/>
  <c r="N1606" i="139"/>
  <c r="J1606" i="139"/>
  <c r="I1606" i="139"/>
  <c r="M1606" i="139"/>
  <c r="L1606" i="139"/>
  <c r="K1606" i="139"/>
  <c r="M1605" i="139"/>
  <c r="I1605" i="139"/>
  <c r="L1605" i="139"/>
  <c r="L1604" i="139"/>
  <c r="I1604" i="139"/>
  <c r="J1604" i="139"/>
  <c r="K1604" i="139"/>
  <c r="L1603" i="139"/>
  <c r="J1603" i="139"/>
  <c r="K1603" i="139"/>
  <c r="J1602" i="139"/>
  <c r="I1602" i="139"/>
  <c r="M1602" i="139"/>
  <c r="N1602" i="139" s="1"/>
  <c r="L1602" i="139"/>
  <c r="K1602" i="139"/>
  <c r="I1601" i="139"/>
  <c r="L1601" i="139"/>
  <c r="L1600" i="139"/>
  <c r="I1600" i="139"/>
  <c r="J1600" i="139"/>
  <c r="K1600" i="139"/>
  <c r="L1599" i="139"/>
  <c r="J1599" i="139"/>
  <c r="K1599" i="139"/>
  <c r="N1598" i="139"/>
  <c r="J1598" i="139"/>
  <c r="I1598" i="139"/>
  <c r="M1598" i="139"/>
  <c r="L1598" i="139"/>
  <c r="K1598" i="139"/>
  <c r="I1597" i="139"/>
  <c r="M1597" i="139"/>
  <c r="L1597" i="139"/>
  <c r="L1596" i="139"/>
  <c r="I1596" i="139"/>
  <c r="J1596" i="139"/>
  <c r="K1596" i="139"/>
  <c r="L1595" i="139"/>
  <c r="J1595" i="139"/>
  <c r="K1595" i="139"/>
  <c r="J1594" i="139"/>
  <c r="I1594" i="139"/>
  <c r="M1594" i="139"/>
  <c r="N1594" i="139" s="1"/>
  <c r="L1594" i="139"/>
  <c r="K1594" i="139"/>
  <c r="M1593" i="139"/>
  <c r="I1593" i="139"/>
  <c r="L1593" i="139"/>
  <c r="D1628" i="139"/>
  <c r="L1592" i="139"/>
  <c r="I1592" i="139"/>
  <c r="J1592" i="139"/>
  <c r="G1628" i="139"/>
  <c r="C1628" i="139"/>
  <c r="M1584" i="139"/>
  <c r="H1584" i="139"/>
  <c r="K1583" i="139"/>
  <c r="I1583" i="139"/>
  <c r="L1583" i="139"/>
  <c r="L1582" i="139"/>
  <c r="K1581" i="139"/>
  <c r="I1581" i="139"/>
  <c r="L1581" i="139"/>
  <c r="L1580" i="139"/>
  <c r="K1579" i="139"/>
  <c r="I1579" i="139"/>
  <c r="L1579" i="139"/>
  <c r="L1578" i="139"/>
  <c r="K1577" i="139"/>
  <c r="I1577" i="139"/>
  <c r="L1577" i="139"/>
  <c r="L1576" i="139"/>
  <c r="K1575" i="139"/>
  <c r="I1575" i="139"/>
  <c r="L1575" i="139"/>
  <c r="L1574" i="139"/>
  <c r="K1573" i="139"/>
  <c r="I1573" i="139"/>
  <c r="L1573" i="139"/>
  <c r="L1572" i="139"/>
  <c r="K1571" i="139"/>
  <c r="I1571" i="139"/>
  <c r="L1571" i="139"/>
  <c r="L1570" i="139"/>
  <c r="K1569" i="139"/>
  <c r="I1569" i="139"/>
  <c r="L1569" i="139"/>
  <c r="L1568" i="139"/>
  <c r="K1567" i="139"/>
  <c r="I1567" i="139"/>
  <c r="L1567" i="139"/>
  <c r="L1566" i="139"/>
  <c r="K1565" i="139"/>
  <c r="I1565" i="139"/>
  <c r="L1565" i="139"/>
  <c r="L1564" i="139"/>
  <c r="K1563" i="139"/>
  <c r="I1563" i="139"/>
  <c r="L1563" i="139"/>
  <c r="L1562" i="139"/>
  <c r="K1561" i="139"/>
  <c r="I1561" i="139"/>
  <c r="L1561" i="139"/>
  <c r="L1560" i="139"/>
  <c r="K1559" i="139"/>
  <c r="I1559" i="139"/>
  <c r="L1559" i="139"/>
  <c r="L1558" i="139"/>
  <c r="K1557" i="139"/>
  <c r="I1557" i="139"/>
  <c r="L1557" i="139"/>
  <c r="L1556" i="139"/>
  <c r="K1555" i="139"/>
  <c r="I1555" i="139"/>
  <c r="L1555" i="139"/>
  <c r="L1554" i="139"/>
  <c r="K1553" i="139"/>
  <c r="I1553" i="139"/>
  <c r="L1553" i="139"/>
  <c r="L1552" i="139"/>
  <c r="K1551" i="139"/>
  <c r="I1551" i="139"/>
  <c r="L1551" i="139"/>
  <c r="L1550" i="139"/>
  <c r="K1549" i="139"/>
  <c r="I1549" i="139"/>
  <c r="L1549" i="139"/>
  <c r="F1584" i="139"/>
  <c r="D1584" i="139"/>
  <c r="G1540" i="139"/>
  <c r="L1540" i="139" s="1"/>
  <c r="L1539" i="139"/>
  <c r="K1539" i="139"/>
  <c r="K1538" i="139"/>
  <c r="J1538" i="139"/>
  <c r="L1538" i="139"/>
  <c r="L1537" i="139"/>
  <c r="K1537" i="139"/>
  <c r="K1536" i="139"/>
  <c r="J1536" i="139"/>
  <c r="L1536" i="139"/>
  <c r="L1535" i="139"/>
  <c r="K1535" i="139"/>
  <c r="K1534" i="139"/>
  <c r="J1534" i="139"/>
  <c r="L1534" i="139"/>
  <c r="L1533" i="139"/>
  <c r="K1533" i="139"/>
  <c r="K1532" i="139"/>
  <c r="J1532" i="139"/>
  <c r="L1532" i="139"/>
  <c r="L1531" i="139"/>
  <c r="K1531" i="139"/>
  <c r="K1530" i="139"/>
  <c r="J1530" i="139"/>
  <c r="L1530" i="139"/>
  <c r="L1529" i="139"/>
  <c r="K1529" i="139"/>
  <c r="K1528" i="139"/>
  <c r="J1528" i="139"/>
  <c r="L1528" i="139"/>
  <c r="L1527" i="139"/>
  <c r="K1527" i="139"/>
  <c r="L1526" i="139"/>
  <c r="J1526" i="139"/>
  <c r="K1526" i="139"/>
  <c r="L1525" i="139"/>
  <c r="K1525" i="139"/>
  <c r="L1524" i="139"/>
  <c r="J1524" i="139"/>
  <c r="K1524" i="139"/>
  <c r="L1523" i="139"/>
  <c r="K1523" i="139"/>
  <c r="L1522" i="139"/>
  <c r="J1522" i="139"/>
  <c r="K1522" i="139"/>
  <c r="L1521" i="139"/>
  <c r="K1521" i="139"/>
  <c r="L1520" i="139"/>
  <c r="J1520" i="139"/>
  <c r="K1520" i="139"/>
  <c r="L1519" i="139"/>
  <c r="K1519" i="139"/>
  <c r="L1518" i="139"/>
  <c r="J1518" i="139"/>
  <c r="K1518" i="139"/>
  <c r="L1517" i="139"/>
  <c r="K1517" i="139"/>
  <c r="L1516" i="139"/>
  <c r="J1516" i="139"/>
  <c r="K1516" i="139"/>
  <c r="L1515" i="139"/>
  <c r="K1515" i="139"/>
  <c r="L1514" i="139"/>
  <c r="J1514" i="139"/>
  <c r="K1514" i="139"/>
  <c r="L1513" i="139"/>
  <c r="K1513" i="139"/>
  <c r="L1512" i="139"/>
  <c r="J1512" i="139"/>
  <c r="K1512" i="139"/>
  <c r="L1511" i="139"/>
  <c r="K1511" i="139"/>
  <c r="L1510" i="139"/>
  <c r="J1510" i="139"/>
  <c r="K1510" i="139"/>
  <c r="L1509" i="139"/>
  <c r="K1509" i="139"/>
  <c r="L1508" i="139"/>
  <c r="J1508" i="139"/>
  <c r="K1508" i="139"/>
  <c r="L1507" i="139"/>
  <c r="K1507" i="139"/>
  <c r="L1506" i="139"/>
  <c r="J1506" i="139"/>
  <c r="K1506" i="139"/>
  <c r="L1505" i="139"/>
  <c r="K1505" i="139"/>
  <c r="L1504" i="139"/>
  <c r="J1504" i="139"/>
  <c r="E1540" i="139"/>
  <c r="D1540" i="139"/>
  <c r="C1540" i="139"/>
  <c r="M1495" i="139"/>
  <c r="J1495" i="139"/>
  <c r="I1495" i="139"/>
  <c r="L1495" i="139"/>
  <c r="K1495" i="139"/>
  <c r="M1494" i="139"/>
  <c r="K1494" i="139"/>
  <c r="J1494" i="139"/>
  <c r="I1494" i="139"/>
  <c r="K1493" i="139"/>
  <c r="J1493" i="139"/>
  <c r="J1492" i="139"/>
  <c r="I1492" i="139"/>
  <c r="M1492" i="139"/>
  <c r="L1492" i="139"/>
  <c r="K1492" i="139"/>
  <c r="N1492" i="139" s="1"/>
  <c r="M1491" i="139"/>
  <c r="J1491" i="139"/>
  <c r="I1491" i="139"/>
  <c r="L1491" i="139"/>
  <c r="K1491" i="139"/>
  <c r="M1490" i="139"/>
  <c r="K1490" i="139"/>
  <c r="J1490" i="139"/>
  <c r="I1490" i="139"/>
  <c r="K1489" i="139"/>
  <c r="J1489" i="139"/>
  <c r="J1488" i="139"/>
  <c r="I1488" i="139"/>
  <c r="M1488" i="139"/>
  <c r="L1488" i="139"/>
  <c r="K1488" i="139"/>
  <c r="N1488" i="139" s="1"/>
  <c r="M1487" i="139"/>
  <c r="J1487" i="139"/>
  <c r="I1487" i="139"/>
  <c r="L1487" i="139"/>
  <c r="K1487" i="139"/>
  <c r="M1486" i="139"/>
  <c r="K1486" i="139"/>
  <c r="J1486" i="139"/>
  <c r="I1486" i="139"/>
  <c r="K1485" i="139"/>
  <c r="J1485" i="139"/>
  <c r="J1484" i="139"/>
  <c r="I1484" i="139"/>
  <c r="M1484" i="139"/>
  <c r="L1484" i="139"/>
  <c r="K1484" i="139"/>
  <c r="N1484" i="139" s="1"/>
  <c r="M1483" i="139"/>
  <c r="J1483" i="139"/>
  <c r="I1483" i="139"/>
  <c r="L1483" i="139"/>
  <c r="K1483" i="139"/>
  <c r="M1482" i="139"/>
  <c r="K1482" i="139"/>
  <c r="J1482" i="139"/>
  <c r="I1482" i="139"/>
  <c r="K1481" i="139"/>
  <c r="J1481" i="139"/>
  <c r="J1480" i="139"/>
  <c r="I1480" i="139"/>
  <c r="M1480" i="139"/>
  <c r="L1480" i="139"/>
  <c r="K1480" i="139"/>
  <c r="N1480" i="139" s="1"/>
  <c r="M1479" i="139"/>
  <c r="J1479" i="139"/>
  <c r="I1479" i="139"/>
  <c r="L1479" i="139"/>
  <c r="K1479" i="139"/>
  <c r="M1478" i="139"/>
  <c r="K1478" i="139"/>
  <c r="J1478" i="139"/>
  <c r="I1478" i="139"/>
  <c r="K1477" i="139"/>
  <c r="J1477" i="139"/>
  <c r="J1476" i="139"/>
  <c r="I1476" i="139"/>
  <c r="M1476" i="139"/>
  <c r="L1476" i="139"/>
  <c r="K1476" i="139"/>
  <c r="N1476" i="139" s="1"/>
  <c r="M1475" i="139"/>
  <c r="J1475" i="139"/>
  <c r="I1475" i="139"/>
  <c r="L1475" i="139"/>
  <c r="K1475" i="139"/>
  <c r="M1474" i="139"/>
  <c r="K1474" i="139"/>
  <c r="J1474" i="139"/>
  <c r="I1474" i="139"/>
  <c r="K1473" i="139"/>
  <c r="J1473" i="139"/>
  <c r="J1472" i="139"/>
  <c r="I1472" i="139"/>
  <c r="M1472" i="139"/>
  <c r="L1472" i="139"/>
  <c r="K1472" i="139"/>
  <c r="N1472" i="139" s="1"/>
  <c r="M1471" i="139"/>
  <c r="J1471" i="139"/>
  <c r="I1471" i="139"/>
  <c r="L1471" i="139"/>
  <c r="K1471" i="139"/>
  <c r="M1470" i="139"/>
  <c r="K1470" i="139"/>
  <c r="J1470" i="139"/>
  <c r="I1470" i="139"/>
  <c r="K1469" i="139"/>
  <c r="J1469" i="139"/>
  <c r="J1468" i="139"/>
  <c r="I1468" i="139"/>
  <c r="M1468" i="139"/>
  <c r="L1468" i="139"/>
  <c r="K1468" i="139"/>
  <c r="N1468" i="139" s="1"/>
  <c r="M1467" i="139"/>
  <c r="J1467" i="139"/>
  <c r="I1467" i="139"/>
  <c r="L1467" i="139"/>
  <c r="K1467" i="139"/>
  <c r="M1466" i="139"/>
  <c r="K1466" i="139"/>
  <c r="J1466" i="139"/>
  <c r="I1466" i="139"/>
  <c r="K1465" i="139"/>
  <c r="J1465" i="139"/>
  <c r="J1464" i="139"/>
  <c r="I1464" i="139"/>
  <c r="M1464" i="139"/>
  <c r="L1464" i="139"/>
  <c r="K1464" i="139"/>
  <c r="N1464" i="139" s="1"/>
  <c r="M1463" i="139"/>
  <c r="J1463" i="139"/>
  <c r="I1463" i="139"/>
  <c r="L1463" i="139"/>
  <c r="K1463" i="139"/>
  <c r="M1462" i="139"/>
  <c r="K1462" i="139"/>
  <c r="J1462" i="139"/>
  <c r="I1462" i="139"/>
  <c r="K1461" i="139"/>
  <c r="J1461" i="139"/>
  <c r="G1496" i="139"/>
  <c r="J1460" i="139"/>
  <c r="I1460" i="139"/>
  <c r="H1496" i="139"/>
  <c r="J1496" i="139" s="1"/>
  <c r="M1460" i="139"/>
  <c r="D1496" i="139"/>
  <c r="C1496" i="139"/>
  <c r="K1496" i="139" s="1"/>
  <c r="L1451" i="139"/>
  <c r="I1451" i="139"/>
  <c r="L1450" i="139"/>
  <c r="J1450" i="139"/>
  <c r="K1450" i="139"/>
  <c r="N1449" i="139"/>
  <c r="J1449" i="139"/>
  <c r="I1449" i="139"/>
  <c r="M1449" i="139"/>
  <c r="L1449" i="139"/>
  <c r="K1449" i="139"/>
  <c r="M1448" i="139"/>
  <c r="I1448" i="139"/>
  <c r="L1448" i="139"/>
  <c r="M1447" i="139"/>
  <c r="L1447" i="139"/>
  <c r="I1447" i="139"/>
  <c r="K1447" i="139"/>
  <c r="L1446" i="139"/>
  <c r="J1446" i="139"/>
  <c r="K1446" i="139"/>
  <c r="J1445" i="139"/>
  <c r="L1445" i="139"/>
  <c r="K1445" i="139"/>
  <c r="I1444" i="139"/>
  <c r="M1444" i="139"/>
  <c r="L1444" i="139"/>
  <c r="L1443" i="139"/>
  <c r="I1443" i="139"/>
  <c r="L1442" i="139"/>
  <c r="J1442" i="139"/>
  <c r="K1442" i="139"/>
  <c r="N1441" i="139"/>
  <c r="J1441" i="139"/>
  <c r="I1441" i="139"/>
  <c r="M1441" i="139"/>
  <c r="L1441" i="139"/>
  <c r="K1441" i="139"/>
  <c r="I1440" i="139"/>
  <c r="L1440" i="139"/>
  <c r="M1439" i="139"/>
  <c r="L1439" i="139"/>
  <c r="I1439" i="139"/>
  <c r="K1439" i="139"/>
  <c r="L1438" i="139"/>
  <c r="J1438" i="139"/>
  <c r="K1438" i="139"/>
  <c r="J1437" i="139"/>
  <c r="L1437" i="139"/>
  <c r="K1437" i="139"/>
  <c r="M1436" i="139"/>
  <c r="I1436" i="139"/>
  <c r="L1436" i="139"/>
  <c r="L1435" i="139"/>
  <c r="I1435" i="139"/>
  <c r="L1434" i="139"/>
  <c r="J1434" i="139"/>
  <c r="K1434" i="139"/>
  <c r="N1433" i="139"/>
  <c r="J1433" i="139"/>
  <c r="I1433" i="139"/>
  <c r="M1433" i="139"/>
  <c r="L1433" i="139"/>
  <c r="K1433" i="139"/>
  <c r="M1432" i="139"/>
  <c r="I1432" i="139"/>
  <c r="L1432" i="139"/>
  <c r="M1431" i="139"/>
  <c r="L1431" i="139"/>
  <c r="I1431" i="139"/>
  <c r="K1431" i="139"/>
  <c r="L1430" i="139"/>
  <c r="J1430" i="139"/>
  <c r="K1430" i="139"/>
  <c r="J1429" i="139"/>
  <c r="L1429" i="139"/>
  <c r="K1429" i="139"/>
  <c r="I1428" i="139"/>
  <c r="M1428" i="139"/>
  <c r="L1428" i="139"/>
  <c r="L1427" i="139"/>
  <c r="I1427" i="139"/>
  <c r="L1426" i="139"/>
  <c r="J1426" i="139"/>
  <c r="K1426" i="139"/>
  <c r="N1425" i="139"/>
  <c r="J1425" i="139"/>
  <c r="I1425" i="139"/>
  <c r="M1425" i="139"/>
  <c r="L1425" i="139"/>
  <c r="K1425" i="139"/>
  <c r="M1424" i="139"/>
  <c r="I1424" i="139"/>
  <c r="L1424" i="139"/>
  <c r="M1423" i="139"/>
  <c r="L1423" i="139"/>
  <c r="I1423" i="139"/>
  <c r="K1423" i="139"/>
  <c r="L1422" i="139"/>
  <c r="J1422" i="139"/>
  <c r="K1422" i="139"/>
  <c r="J1421" i="139"/>
  <c r="L1421" i="139"/>
  <c r="K1421" i="139"/>
  <c r="M1420" i="139"/>
  <c r="I1420" i="139"/>
  <c r="L1420" i="139"/>
  <c r="L1419" i="139"/>
  <c r="I1419" i="139"/>
  <c r="L1418" i="139"/>
  <c r="J1418" i="139"/>
  <c r="K1418" i="139"/>
  <c r="N1417" i="139"/>
  <c r="J1417" i="139"/>
  <c r="I1417" i="139"/>
  <c r="M1417" i="139"/>
  <c r="L1417" i="139"/>
  <c r="K1417" i="139"/>
  <c r="I1416" i="139"/>
  <c r="G1452" i="139"/>
  <c r="L1416" i="139"/>
  <c r="C1452" i="139"/>
  <c r="E1413" i="139"/>
  <c r="C1413" i="139"/>
  <c r="A1411" i="139"/>
  <c r="K1407" i="139"/>
  <c r="L1407" i="139"/>
  <c r="I1407" i="139"/>
  <c r="I1406" i="139"/>
  <c r="M1406" i="139"/>
  <c r="N1406" i="139" s="1"/>
  <c r="L1406" i="139"/>
  <c r="K1406" i="139"/>
  <c r="L1405" i="139"/>
  <c r="I1405" i="139"/>
  <c r="I1404" i="139"/>
  <c r="M1404" i="139"/>
  <c r="N1404" i="139" s="1"/>
  <c r="L1404" i="139"/>
  <c r="K1404" i="139"/>
  <c r="K1403" i="139"/>
  <c r="L1403" i="139"/>
  <c r="I1403" i="139"/>
  <c r="I1402" i="139"/>
  <c r="M1402" i="139"/>
  <c r="N1402" i="139" s="1"/>
  <c r="L1402" i="139"/>
  <c r="K1402" i="139"/>
  <c r="L1401" i="139"/>
  <c r="I1401" i="139"/>
  <c r="I1400" i="139"/>
  <c r="M1400" i="139"/>
  <c r="N1400" i="139" s="1"/>
  <c r="L1400" i="139"/>
  <c r="K1400" i="139"/>
  <c r="K1399" i="139"/>
  <c r="L1399" i="139"/>
  <c r="I1399" i="139"/>
  <c r="I1398" i="139"/>
  <c r="M1398" i="139"/>
  <c r="N1398" i="139" s="1"/>
  <c r="L1398" i="139"/>
  <c r="K1398" i="139"/>
  <c r="L1397" i="139"/>
  <c r="I1397" i="139"/>
  <c r="I1396" i="139"/>
  <c r="M1396" i="139"/>
  <c r="N1396" i="139" s="1"/>
  <c r="L1396" i="139"/>
  <c r="K1396" i="139"/>
  <c r="K1395" i="139"/>
  <c r="L1395" i="139"/>
  <c r="I1395" i="139"/>
  <c r="I1394" i="139"/>
  <c r="M1394" i="139"/>
  <c r="N1394" i="139" s="1"/>
  <c r="L1394" i="139"/>
  <c r="K1394" i="139"/>
  <c r="L1393" i="139"/>
  <c r="I1393" i="139"/>
  <c r="K1392" i="139"/>
  <c r="I1392" i="139"/>
  <c r="L1392" i="139"/>
  <c r="M1391" i="139"/>
  <c r="L1391" i="139"/>
  <c r="I1391" i="139"/>
  <c r="K1390" i="139"/>
  <c r="I1390" i="139"/>
  <c r="L1390" i="139"/>
  <c r="M1389" i="139"/>
  <c r="L1389" i="139"/>
  <c r="I1389" i="139"/>
  <c r="K1388" i="139"/>
  <c r="I1388" i="139"/>
  <c r="L1388" i="139"/>
  <c r="M1387" i="139"/>
  <c r="L1387" i="139"/>
  <c r="I1387" i="139"/>
  <c r="K1386" i="139"/>
  <c r="I1386" i="139"/>
  <c r="L1386" i="139"/>
  <c r="M1385" i="139"/>
  <c r="L1385" i="139"/>
  <c r="I1385" i="139"/>
  <c r="K1384" i="139"/>
  <c r="I1384" i="139"/>
  <c r="L1384" i="139"/>
  <c r="M1383" i="139"/>
  <c r="L1383" i="139"/>
  <c r="I1383" i="139"/>
  <c r="K1382" i="139"/>
  <c r="I1382" i="139"/>
  <c r="L1382" i="139"/>
  <c r="M1381" i="139"/>
  <c r="L1381" i="139"/>
  <c r="I1381" i="139"/>
  <c r="K1380" i="139"/>
  <c r="I1380" i="139"/>
  <c r="L1380" i="139"/>
  <c r="M1379" i="139"/>
  <c r="L1379" i="139"/>
  <c r="I1379" i="139"/>
  <c r="K1378" i="139"/>
  <c r="I1378" i="139"/>
  <c r="L1378" i="139"/>
  <c r="M1377" i="139"/>
  <c r="N1377" i="139" s="1"/>
  <c r="I1377" i="139"/>
  <c r="L1377" i="139"/>
  <c r="K1377" i="139"/>
  <c r="K1376" i="139"/>
  <c r="L1376" i="139"/>
  <c r="I1376" i="139"/>
  <c r="I1375" i="139"/>
  <c r="L1375" i="139"/>
  <c r="K1375" i="139"/>
  <c r="L1374" i="139"/>
  <c r="I1374" i="139"/>
  <c r="M1373" i="139"/>
  <c r="N1373" i="139" s="1"/>
  <c r="K1373" i="139"/>
  <c r="I1373" i="139"/>
  <c r="M1372" i="139"/>
  <c r="K1372" i="139"/>
  <c r="G1408" i="139"/>
  <c r="F1408" i="139"/>
  <c r="E1369" i="139"/>
  <c r="C1369" i="139"/>
  <c r="A1367" i="139"/>
  <c r="L1363" i="139"/>
  <c r="K1363" i="139"/>
  <c r="K1362" i="139"/>
  <c r="L1362" i="139"/>
  <c r="K1361" i="139"/>
  <c r="J1361" i="139"/>
  <c r="L1361" i="139"/>
  <c r="L1360" i="139"/>
  <c r="K1360" i="139"/>
  <c r="L1359" i="139"/>
  <c r="K1359" i="139"/>
  <c r="K1358" i="139"/>
  <c r="L1358" i="139"/>
  <c r="K1357" i="139"/>
  <c r="J1357" i="139"/>
  <c r="L1357" i="139"/>
  <c r="L1356" i="139"/>
  <c r="K1356" i="139"/>
  <c r="L1355" i="139"/>
  <c r="K1355" i="139"/>
  <c r="K1354" i="139"/>
  <c r="L1354" i="139"/>
  <c r="K1353" i="139"/>
  <c r="J1353" i="139"/>
  <c r="L1353" i="139"/>
  <c r="L1352" i="139"/>
  <c r="K1352" i="139"/>
  <c r="L1351" i="139"/>
  <c r="K1351" i="139"/>
  <c r="K1350" i="139"/>
  <c r="L1350" i="139"/>
  <c r="K1349" i="139"/>
  <c r="J1349" i="139"/>
  <c r="L1349" i="139"/>
  <c r="L1348" i="139"/>
  <c r="K1348" i="139"/>
  <c r="L1347" i="139"/>
  <c r="K1347" i="139"/>
  <c r="K1346" i="139"/>
  <c r="L1346" i="139"/>
  <c r="K1345" i="139"/>
  <c r="J1345" i="139"/>
  <c r="L1345" i="139"/>
  <c r="L1344" i="139"/>
  <c r="K1344" i="139"/>
  <c r="L1343" i="139"/>
  <c r="K1343" i="139"/>
  <c r="K1342" i="139"/>
  <c r="L1342" i="139"/>
  <c r="K1341" i="139"/>
  <c r="J1341" i="139"/>
  <c r="L1341" i="139"/>
  <c r="L1340" i="139"/>
  <c r="K1340" i="139"/>
  <c r="L1339" i="139"/>
  <c r="K1339" i="139"/>
  <c r="K1338" i="139"/>
  <c r="L1338" i="139"/>
  <c r="K1337" i="139"/>
  <c r="J1337" i="139"/>
  <c r="L1337" i="139"/>
  <c r="L1336" i="139"/>
  <c r="K1336" i="139"/>
  <c r="L1335" i="139"/>
  <c r="K1335" i="139"/>
  <c r="K1334" i="139"/>
  <c r="L1334" i="139"/>
  <c r="K1333" i="139"/>
  <c r="J1333" i="139"/>
  <c r="L1333" i="139"/>
  <c r="L1332" i="139"/>
  <c r="K1332" i="139"/>
  <c r="L1331" i="139"/>
  <c r="K1331" i="139"/>
  <c r="K1330" i="139"/>
  <c r="L1330" i="139"/>
  <c r="K1329" i="139"/>
  <c r="J1329" i="139"/>
  <c r="L1329" i="139"/>
  <c r="E1364" i="139"/>
  <c r="E1325" i="139"/>
  <c r="C1325" i="139"/>
  <c r="A1323" i="139"/>
  <c r="J1320" i="139"/>
  <c r="K1319" i="139"/>
  <c r="N1319" i="139" s="1"/>
  <c r="J1319" i="139"/>
  <c r="M1319" i="139"/>
  <c r="I1319" i="139"/>
  <c r="M1318" i="139"/>
  <c r="N1318" i="139" s="1"/>
  <c r="J1318" i="139"/>
  <c r="I1318" i="139"/>
  <c r="L1318" i="139"/>
  <c r="K1318" i="139"/>
  <c r="M1317" i="139"/>
  <c r="J1317" i="139"/>
  <c r="I1317" i="139"/>
  <c r="L1317" i="139"/>
  <c r="K1317" i="139"/>
  <c r="M1316" i="139"/>
  <c r="J1316" i="139"/>
  <c r="K1316" i="139"/>
  <c r="J1315" i="139"/>
  <c r="M1315" i="139"/>
  <c r="M1314" i="139"/>
  <c r="N1314" i="139" s="1"/>
  <c r="J1314" i="139"/>
  <c r="I1314" i="139"/>
  <c r="L1314" i="139"/>
  <c r="K1314" i="139"/>
  <c r="M1313" i="139"/>
  <c r="J1313" i="139"/>
  <c r="I1313" i="139"/>
  <c r="L1313" i="139"/>
  <c r="K1313" i="139"/>
  <c r="M1312" i="139"/>
  <c r="J1312" i="139"/>
  <c r="K1312" i="139"/>
  <c r="K1311" i="139"/>
  <c r="N1311" i="139" s="1"/>
  <c r="J1311" i="139"/>
  <c r="M1311" i="139"/>
  <c r="I1311" i="139"/>
  <c r="J1310" i="139"/>
  <c r="K1310" i="139"/>
  <c r="J1309" i="139"/>
  <c r="I1309" i="139"/>
  <c r="M1309" i="139"/>
  <c r="N1309" i="139" s="1"/>
  <c r="L1309" i="139"/>
  <c r="K1309" i="139"/>
  <c r="M1308" i="139"/>
  <c r="N1308" i="139" s="1"/>
  <c r="J1308" i="139"/>
  <c r="I1308" i="139"/>
  <c r="L1308" i="139"/>
  <c r="K1308" i="139"/>
  <c r="M1307" i="139"/>
  <c r="K1307" i="139"/>
  <c r="N1307" i="139" s="1"/>
  <c r="J1307" i="139"/>
  <c r="G1320" i="139"/>
  <c r="I1307" i="139"/>
  <c r="J1306" i="139"/>
  <c r="K1306" i="139"/>
  <c r="J1305" i="139"/>
  <c r="I1305" i="139"/>
  <c r="M1305" i="139"/>
  <c r="N1305" i="139" s="1"/>
  <c r="L1305" i="139"/>
  <c r="K1305" i="139"/>
  <c r="M1304" i="139"/>
  <c r="J1304" i="139"/>
  <c r="I1304" i="139"/>
  <c r="L1304" i="139"/>
  <c r="K1304" i="139"/>
  <c r="M1303" i="139"/>
  <c r="J1303" i="139"/>
  <c r="I1303" i="139"/>
  <c r="L1303" i="139"/>
  <c r="K1303" i="139"/>
  <c r="M1302" i="139"/>
  <c r="J1302" i="139"/>
  <c r="I1302" i="139"/>
  <c r="L1302" i="139"/>
  <c r="K1302" i="139"/>
  <c r="M1301" i="139"/>
  <c r="J1301" i="139"/>
  <c r="I1301" i="139"/>
  <c r="L1301" i="139"/>
  <c r="K1301" i="139"/>
  <c r="M1300" i="139"/>
  <c r="J1300" i="139"/>
  <c r="I1300" i="139"/>
  <c r="L1300" i="139"/>
  <c r="K1300" i="139"/>
  <c r="M1299" i="139"/>
  <c r="J1299" i="139"/>
  <c r="I1299" i="139"/>
  <c r="L1299" i="139"/>
  <c r="K1299" i="139"/>
  <c r="M1298" i="139"/>
  <c r="J1298" i="139"/>
  <c r="I1298" i="139"/>
  <c r="L1298" i="139"/>
  <c r="K1298" i="139"/>
  <c r="M1297" i="139"/>
  <c r="J1297" i="139"/>
  <c r="I1297" i="139"/>
  <c r="L1297" i="139"/>
  <c r="K1297" i="139"/>
  <c r="M1296" i="139"/>
  <c r="J1296" i="139"/>
  <c r="I1296" i="139"/>
  <c r="L1296" i="139"/>
  <c r="K1296" i="139"/>
  <c r="M1295" i="139"/>
  <c r="J1295" i="139"/>
  <c r="I1295" i="139"/>
  <c r="L1295" i="139"/>
  <c r="K1295" i="139"/>
  <c r="M1294" i="139"/>
  <c r="J1294" i="139"/>
  <c r="I1294" i="139"/>
  <c r="L1294" i="139"/>
  <c r="K1294" i="139"/>
  <c r="M1293" i="139"/>
  <c r="J1293" i="139"/>
  <c r="I1293" i="139"/>
  <c r="L1293" i="139"/>
  <c r="K1293" i="139"/>
  <c r="M1292" i="139"/>
  <c r="J1292" i="139"/>
  <c r="I1292" i="139"/>
  <c r="L1292" i="139"/>
  <c r="K1292" i="139"/>
  <c r="M1291" i="139"/>
  <c r="J1291" i="139"/>
  <c r="I1291" i="139"/>
  <c r="L1291" i="139"/>
  <c r="K1291" i="139"/>
  <c r="M1290" i="139"/>
  <c r="J1290" i="139"/>
  <c r="I1290" i="139"/>
  <c r="L1290" i="139"/>
  <c r="K1290" i="139"/>
  <c r="M1289" i="139"/>
  <c r="J1289" i="139"/>
  <c r="I1289" i="139"/>
  <c r="L1289" i="139"/>
  <c r="K1289" i="139"/>
  <c r="M1288" i="139"/>
  <c r="J1288" i="139"/>
  <c r="I1288" i="139"/>
  <c r="L1288" i="139"/>
  <c r="K1288" i="139"/>
  <c r="M1287" i="139"/>
  <c r="J1287" i="139"/>
  <c r="I1287" i="139"/>
  <c r="L1287" i="139"/>
  <c r="K1287" i="139"/>
  <c r="M1286" i="139"/>
  <c r="J1286" i="139"/>
  <c r="I1286" i="139"/>
  <c r="L1286" i="139"/>
  <c r="K1286" i="139"/>
  <c r="M1285" i="139"/>
  <c r="J1285" i="139"/>
  <c r="I1285" i="139"/>
  <c r="L1285" i="139"/>
  <c r="K1285" i="139"/>
  <c r="M1284" i="139"/>
  <c r="J1284" i="139"/>
  <c r="I1284" i="139"/>
  <c r="H1320" i="139"/>
  <c r="D1320" i="139"/>
  <c r="C1320" i="139"/>
  <c r="K1320" i="139" s="1"/>
  <c r="E1281" i="139"/>
  <c r="C1281" i="139"/>
  <c r="A1279" i="139"/>
  <c r="L1276" i="139"/>
  <c r="L1275" i="139"/>
  <c r="L1274" i="139"/>
  <c r="K1274" i="139"/>
  <c r="L1273" i="139"/>
  <c r="M1273" i="139"/>
  <c r="N1273" i="139" s="1"/>
  <c r="K1273" i="139"/>
  <c r="L1272" i="139"/>
  <c r="M1272" i="139"/>
  <c r="N1272" i="139" s="1"/>
  <c r="K1272" i="139"/>
  <c r="L1271" i="139"/>
  <c r="L1270" i="139"/>
  <c r="K1270" i="139"/>
  <c r="L1269" i="139"/>
  <c r="M1269" i="139"/>
  <c r="N1269" i="139" s="1"/>
  <c r="K1269" i="139"/>
  <c r="L1268" i="139"/>
  <c r="M1268" i="139"/>
  <c r="N1268" i="139" s="1"/>
  <c r="K1268" i="139"/>
  <c r="L1267" i="139"/>
  <c r="L1266" i="139"/>
  <c r="K1266" i="139"/>
  <c r="L1265" i="139"/>
  <c r="M1265" i="139"/>
  <c r="N1265" i="139" s="1"/>
  <c r="K1265" i="139"/>
  <c r="L1264" i="139"/>
  <c r="M1264" i="139"/>
  <c r="N1264" i="139" s="1"/>
  <c r="K1264" i="139"/>
  <c r="L1263" i="139"/>
  <c r="L1262" i="139"/>
  <c r="K1262" i="139"/>
  <c r="L1261" i="139"/>
  <c r="M1261" i="139"/>
  <c r="N1261" i="139" s="1"/>
  <c r="K1261" i="139"/>
  <c r="L1260" i="139"/>
  <c r="M1260" i="139"/>
  <c r="N1260" i="139" s="1"/>
  <c r="K1260" i="139"/>
  <c r="L1259" i="139"/>
  <c r="L1258" i="139"/>
  <c r="K1258" i="139"/>
  <c r="L1257" i="139"/>
  <c r="M1257" i="139"/>
  <c r="N1257" i="139" s="1"/>
  <c r="K1257" i="139"/>
  <c r="L1256" i="139"/>
  <c r="M1256" i="139"/>
  <c r="L1255" i="139"/>
  <c r="L1254" i="139"/>
  <c r="K1254" i="139"/>
  <c r="L1253" i="139"/>
  <c r="M1253" i="139"/>
  <c r="N1253" i="139" s="1"/>
  <c r="K1253" i="139"/>
  <c r="L1252" i="139"/>
  <c r="M1252" i="139"/>
  <c r="L1251" i="139"/>
  <c r="L1250" i="139"/>
  <c r="K1250" i="139"/>
  <c r="L1249" i="139"/>
  <c r="J1249" i="139"/>
  <c r="K1249" i="139"/>
  <c r="L1248" i="139"/>
  <c r="L1247" i="139"/>
  <c r="J1247" i="139"/>
  <c r="L1246" i="139"/>
  <c r="J1246" i="139"/>
  <c r="K1246" i="139"/>
  <c r="L1245" i="139"/>
  <c r="J1245" i="139"/>
  <c r="K1245" i="139"/>
  <c r="L1244" i="139"/>
  <c r="L1243" i="139"/>
  <c r="J1243" i="139"/>
  <c r="L1242" i="139"/>
  <c r="J1242" i="139"/>
  <c r="K1242" i="139"/>
  <c r="L1241" i="139"/>
  <c r="J1241" i="139"/>
  <c r="K1241" i="139"/>
  <c r="L1240" i="139"/>
  <c r="G1276" i="139"/>
  <c r="E1276" i="139"/>
  <c r="D1276" i="139"/>
  <c r="C1276" i="139"/>
  <c r="E1237" i="139"/>
  <c r="C1237" i="139"/>
  <c r="A1235" i="139"/>
  <c r="M1231" i="139"/>
  <c r="K1231" i="139"/>
  <c r="J1231" i="139"/>
  <c r="I1231" i="139"/>
  <c r="M1230" i="139"/>
  <c r="J1230" i="139"/>
  <c r="M1229" i="139"/>
  <c r="I1229" i="139"/>
  <c r="J1229" i="139"/>
  <c r="L1229" i="139"/>
  <c r="K1229" i="139"/>
  <c r="M1228" i="139"/>
  <c r="K1228" i="139"/>
  <c r="I1228" i="139"/>
  <c r="J1228" i="139"/>
  <c r="L1228" i="139"/>
  <c r="M1227" i="139"/>
  <c r="K1227" i="139"/>
  <c r="J1227" i="139"/>
  <c r="I1227" i="139"/>
  <c r="M1226" i="139"/>
  <c r="J1226" i="139"/>
  <c r="M1225" i="139"/>
  <c r="I1225" i="139"/>
  <c r="J1225" i="139"/>
  <c r="L1225" i="139"/>
  <c r="K1225" i="139"/>
  <c r="M1224" i="139"/>
  <c r="K1224" i="139"/>
  <c r="I1224" i="139"/>
  <c r="J1224" i="139"/>
  <c r="L1224" i="139"/>
  <c r="M1223" i="139"/>
  <c r="K1223" i="139"/>
  <c r="J1223" i="139"/>
  <c r="I1223" i="139"/>
  <c r="M1222" i="139"/>
  <c r="J1222" i="139"/>
  <c r="M1221" i="139"/>
  <c r="I1221" i="139"/>
  <c r="J1221" i="139"/>
  <c r="L1221" i="139"/>
  <c r="K1221" i="139"/>
  <c r="M1220" i="139"/>
  <c r="K1220" i="139"/>
  <c r="I1220" i="139"/>
  <c r="J1220" i="139"/>
  <c r="L1220" i="139"/>
  <c r="M1219" i="139"/>
  <c r="K1219" i="139"/>
  <c r="J1219" i="139"/>
  <c r="I1219" i="139"/>
  <c r="M1218" i="139"/>
  <c r="J1218" i="139"/>
  <c r="M1217" i="139"/>
  <c r="I1217" i="139"/>
  <c r="J1217" i="139"/>
  <c r="L1217" i="139"/>
  <c r="K1217" i="139"/>
  <c r="M1216" i="139"/>
  <c r="K1216" i="139"/>
  <c r="I1216" i="139"/>
  <c r="J1216" i="139"/>
  <c r="L1216" i="139"/>
  <c r="M1215" i="139"/>
  <c r="K1215" i="139"/>
  <c r="J1215" i="139"/>
  <c r="I1215" i="139"/>
  <c r="M1214" i="139"/>
  <c r="J1214" i="139"/>
  <c r="M1213" i="139"/>
  <c r="I1213" i="139"/>
  <c r="J1213" i="139"/>
  <c r="L1213" i="139"/>
  <c r="K1213" i="139"/>
  <c r="M1212" i="139"/>
  <c r="K1212" i="139"/>
  <c r="I1212" i="139"/>
  <c r="J1212" i="139"/>
  <c r="L1212" i="139"/>
  <c r="M1211" i="139"/>
  <c r="K1211" i="139"/>
  <c r="J1211" i="139"/>
  <c r="I1211" i="139"/>
  <c r="M1210" i="139"/>
  <c r="J1210" i="139"/>
  <c r="M1209" i="139"/>
  <c r="I1209" i="139"/>
  <c r="J1209" i="139"/>
  <c r="L1209" i="139"/>
  <c r="K1209" i="139"/>
  <c r="M1208" i="139"/>
  <c r="K1208" i="139"/>
  <c r="I1208" i="139"/>
  <c r="J1208" i="139"/>
  <c r="L1208" i="139"/>
  <c r="M1207" i="139"/>
  <c r="K1207" i="139"/>
  <c r="J1207" i="139"/>
  <c r="I1207" i="139"/>
  <c r="M1206" i="139"/>
  <c r="J1206" i="139"/>
  <c r="M1205" i="139"/>
  <c r="I1205" i="139"/>
  <c r="J1205" i="139"/>
  <c r="L1205" i="139"/>
  <c r="K1205" i="139"/>
  <c r="M1204" i="139"/>
  <c r="K1204" i="139"/>
  <c r="I1204" i="139"/>
  <c r="J1204" i="139"/>
  <c r="L1204" i="139"/>
  <c r="M1203" i="139"/>
  <c r="K1203" i="139"/>
  <c r="J1203" i="139"/>
  <c r="I1203" i="139"/>
  <c r="M1202" i="139"/>
  <c r="J1202" i="139"/>
  <c r="M1201" i="139"/>
  <c r="I1201" i="139"/>
  <c r="J1201" i="139"/>
  <c r="L1201" i="139"/>
  <c r="K1201" i="139"/>
  <c r="M1200" i="139"/>
  <c r="K1200" i="139"/>
  <c r="I1200" i="139"/>
  <c r="J1200" i="139"/>
  <c r="L1200" i="139"/>
  <c r="M1199" i="139"/>
  <c r="K1199" i="139"/>
  <c r="J1199" i="139"/>
  <c r="I1199" i="139"/>
  <c r="M1198" i="139"/>
  <c r="J1198" i="139"/>
  <c r="G1232" i="139"/>
  <c r="M1197" i="139"/>
  <c r="I1197" i="139"/>
  <c r="J1197" i="139"/>
  <c r="L1197" i="139"/>
  <c r="K1197" i="139"/>
  <c r="M1196" i="139"/>
  <c r="K1196" i="139"/>
  <c r="I1196" i="139"/>
  <c r="J1196" i="139"/>
  <c r="F1232" i="139"/>
  <c r="D1232" i="139"/>
  <c r="L1187" i="139"/>
  <c r="J1187" i="139"/>
  <c r="L1186" i="139"/>
  <c r="J1186" i="139"/>
  <c r="K1186" i="139"/>
  <c r="L1185" i="139"/>
  <c r="J1185" i="139"/>
  <c r="K1185" i="139"/>
  <c r="L1184" i="139"/>
  <c r="L1183" i="139"/>
  <c r="J1183" i="139"/>
  <c r="L1182" i="139"/>
  <c r="J1182" i="139"/>
  <c r="K1182" i="139"/>
  <c r="L1181" i="139"/>
  <c r="J1181" i="139"/>
  <c r="K1181" i="139"/>
  <c r="L1180" i="139"/>
  <c r="L1179" i="139"/>
  <c r="J1179" i="139"/>
  <c r="L1178" i="139"/>
  <c r="J1178" i="139"/>
  <c r="K1178" i="139"/>
  <c r="L1177" i="139"/>
  <c r="J1177" i="139"/>
  <c r="K1177" i="139"/>
  <c r="L1176" i="139"/>
  <c r="L1175" i="139"/>
  <c r="J1175" i="139"/>
  <c r="L1174" i="139"/>
  <c r="J1174" i="139"/>
  <c r="K1174" i="139"/>
  <c r="L1173" i="139"/>
  <c r="J1173" i="139"/>
  <c r="K1173" i="139"/>
  <c r="L1172" i="139"/>
  <c r="J1172" i="139"/>
  <c r="L1171" i="139"/>
  <c r="J1171" i="139"/>
  <c r="L1170" i="139"/>
  <c r="J1170" i="139"/>
  <c r="K1170" i="139"/>
  <c r="L1169" i="139"/>
  <c r="J1169" i="139"/>
  <c r="K1169" i="139"/>
  <c r="L1168" i="139"/>
  <c r="L1167" i="139"/>
  <c r="J1167" i="139"/>
  <c r="L1166" i="139"/>
  <c r="J1166" i="139"/>
  <c r="K1166" i="139"/>
  <c r="L1165" i="139"/>
  <c r="J1165" i="139"/>
  <c r="K1165" i="139"/>
  <c r="L1164" i="139"/>
  <c r="L1163" i="139"/>
  <c r="J1163" i="139"/>
  <c r="L1162" i="139"/>
  <c r="J1162" i="139"/>
  <c r="K1162" i="139"/>
  <c r="L1161" i="139"/>
  <c r="J1161" i="139"/>
  <c r="K1161" i="139"/>
  <c r="L1160" i="139"/>
  <c r="L1159" i="139"/>
  <c r="J1159" i="139"/>
  <c r="L1158" i="139"/>
  <c r="J1158" i="139"/>
  <c r="K1158" i="139"/>
  <c r="L1157" i="139"/>
  <c r="J1157" i="139"/>
  <c r="K1157" i="139"/>
  <c r="L1156" i="139"/>
  <c r="J1156" i="139"/>
  <c r="L1155" i="139"/>
  <c r="J1155" i="139"/>
  <c r="L1154" i="139"/>
  <c r="F1188" i="139"/>
  <c r="J1154" i="139"/>
  <c r="K1154" i="139"/>
  <c r="L1153" i="139"/>
  <c r="J1153" i="139"/>
  <c r="K1153" i="139"/>
  <c r="L1152" i="139"/>
  <c r="G1188" i="139"/>
  <c r="E1188" i="139"/>
  <c r="L1188" i="139" s="1"/>
  <c r="C1188" i="139"/>
  <c r="E1149" i="139"/>
  <c r="C1149" i="139"/>
  <c r="A1147" i="139"/>
  <c r="G1144" i="139"/>
  <c r="M1143" i="139"/>
  <c r="K1143" i="139"/>
  <c r="J1143" i="139"/>
  <c r="I1143" i="139"/>
  <c r="M1142" i="139"/>
  <c r="J1142" i="139"/>
  <c r="M1141" i="139"/>
  <c r="I1141" i="139"/>
  <c r="J1141" i="139"/>
  <c r="L1141" i="139"/>
  <c r="K1141" i="139"/>
  <c r="M1140" i="139"/>
  <c r="K1140" i="139"/>
  <c r="I1140" i="139"/>
  <c r="J1140" i="139"/>
  <c r="L1140" i="139"/>
  <c r="M1139" i="139"/>
  <c r="K1139" i="139"/>
  <c r="J1139" i="139"/>
  <c r="I1139" i="139"/>
  <c r="M1138" i="139"/>
  <c r="J1138" i="139"/>
  <c r="M1137" i="139"/>
  <c r="I1137" i="139"/>
  <c r="J1137" i="139"/>
  <c r="L1137" i="139"/>
  <c r="K1137" i="139"/>
  <c r="M1136" i="139"/>
  <c r="K1136" i="139"/>
  <c r="I1136" i="139"/>
  <c r="J1136" i="139"/>
  <c r="L1136" i="139"/>
  <c r="M1135" i="139"/>
  <c r="K1135" i="139"/>
  <c r="J1135" i="139"/>
  <c r="I1135" i="139"/>
  <c r="M1134" i="139"/>
  <c r="J1134" i="139"/>
  <c r="M1133" i="139"/>
  <c r="I1133" i="139"/>
  <c r="J1133" i="139"/>
  <c r="L1133" i="139"/>
  <c r="K1133" i="139"/>
  <c r="M1132" i="139"/>
  <c r="K1132" i="139"/>
  <c r="I1132" i="139"/>
  <c r="J1132" i="139"/>
  <c r="L1132" i="139"/>
  <c r="M1131" i="139"/>
  <c r="K1131" i="139"/>
  <c r="J1131" i="139"/>
  <c r="I1131" i="139"/>
  <c r="M1130" i="139"/>
  <c r="J1130" i="139"/>
  <c r="M1129" i="139"/>
  <c r="I1129" i="139"/>
  <c r="J1129" i="139"/>
  <c r="L1129" i="139"/>
  <c r="K1129" i="139"/>
  <c r="M1128" i="139"/>
  <c r="K1128" i="139"/>
  <c r="I1128" i="139"/>
  <c r="J1128" i="139"/>
  <c r="L1128" i="139"/>
  <c r="M1127" i="139"/>
  <c r="K1127" i="139"/>
  <c r="J1127" i="139"/>
  <c r="I1127" i="139"/>
  <c r="M1126" i="139"/>
  <c r="J1126" i="139"/>
  <c r="M1125" i="139"/>
  <c r="I1125" i="139"/>
  <c r="J1125" i="139"/>
  <c r="L1125" i="139"/>
  <c r="K1125" i="139"/>
  <c r="M1124" i="139"/>
  <c r="K1124" i="139"/>
  <c r="I1124" i="139"/>
  <c r="J1124" i="139"/>
  <c r="L1124" i="139"/>
  <c r="M1123" i="139"/>
  <c r="K1123" i="139"/>
  <c r="J1123" i="139"/>
  <c r="I1123" i="139"/>
  <c r="M1122" i="139"/>
  <c r="J1122" i="139"/>
  <c r="M1121" i="139"/>
  <c r="I1121" i="139"/>
  <c r="J1121" i="139"/>
  <c r="L1121" i="139"/>
  <c r="K1121" i="139"/>
  <c r="M1120" i="139"/>
  <c r="K1120" i="139"/>
  <c r="I1120" i="139"/>
  <c r="J1120" i="139"/>
  <c r="L1120" i="139"/>
  <c r="M1119" i="139"/>
  <c r="K1119" i="139"/>
  <c r="J1119" i="139"/>
  <c r="I1119" i="139"/>
  <c r="M1118" i="139"/>
  <c r="J1118" i="139"/>
  <c r="M1117" i="139"/>
  <c r="I1117" i="139"/>
  <c r="J1117" i="139"/>
  <c r="L1117" i="139"/>
  <c r="K1117" i="139"/>
  <c r="M1116" i="139"/>
  <c r="K1116" i="139"/>
  <c r="I1116" i="139"/>
  <c r="J1116" i="139"/>
  <c r="L1116" i="139"/>
  <c r="M1115" i="139"/>
  <c r="K1115" i="139"/>
  <c r="J1115" i="139"/>
  <c r="I1115" i="139"/>
  <c r="M1114" i="139"/>
  <c r="J1114" i="139"/>
  <c r="M1113" i="139"/>
  <c r="I1113" i="139"/>
  <c r="J1113" i="139"/>
  <c r="L1113" i="139"/>
  <c r="K1113" i="139"/>
  <c r="M1112" i="139"/>
  <c r="K1112" i="139"/>
  <c r="I1112" i="139"/>
  <c r="J1112" i="139"/>
  <c r="L1112" i="139"/>
  <c r="M1111" i="139"/>
  <c r="K1111" i="139"/>
  <c r="J1111" i="139"/>
  <c r="I1111" i="139"/>
  <c r="M1110" i="139"/>
  <c r="J1110" i="139"/>
  <c r="M1109" i="139"/>
  <c r="I1109" i="139"/>
  <c r="J1109" i="139"/>
  <c r="L1109" i="139"/>
  <c r="K1109" i="139"/>
  <c r="M1108" i="139"/>
  <c r="K1108" i="139"/>
  <c r="I1108" i="139"/>
  <c r="H1144" i="139"/>
  <c r="F1144" i="139"/>
  <c r="M1144" i="139" s="1"/>
  <c r="N1144" i="139" s="1"/>
  <c r="D1144" i="139"/>
  <c r="C1144" i="139"/>
  <c r="K1144" i="139" s="1"/>
  <c r="E1105" i="139"/>
  <c r="C1105" i="139"/>
  <c r="A1103" i="139"/>
  <c r="D1100" i="139"/>
  <c r="L1099" i="139"/>
  <c r="I1099" i="139"/>
  <c r="K1099" i="139"/>
  <c r="L1098" i="139"/>
  <c r="I1098" i="139"/>
  <c r="K1098" i="139"/>
  <c r="L1097" i="139"/>
  <c r="I1097" i="139"/>
  <c r="K1097" i="139"/>
  <c r="L1096" i="139"/>
  <c r="I1096" i="139"/>
  <c r="K1096" i="139"/>
  <c r="L1095" i="139"/>
  <c r="I1095" i="139"/>
  <c r="K1095" i="139"/>
  <c r="L1094" i="139"/>
  <c r="I1094" i="139"/>
  <c r="K1094" i="139"/>
  <c r="L1093" i="139"/>
  <c r="I1093" i="139"/>
  <c r="K1093" i="139"/>
  <c r="L1092" i="139"/>
  <c r="I1092" i="139"/>
  <c r="K1092" i="139"/>
  <c r="L1091" i="139"/>
  <c r="I1091" i="139"/>
  <c r="K1091" i="139"/>
  <c r="L1090" i="139"/>
  <c r="I1090" i="139"/>
  <c r="K1090" i="139"/>
  <c r="L1089" i="139"/>
  <c r="I1089" i="139"/>
  <c r="K1089" i="139"/>
  <c r="L1088" i="139"/>
  <c r="I1088" i="139"/>
  <c r="K1088" i="139"/>
  <c r="L1087" i="139"/>
  <c r="I1087" i="139"/>
  <c r="K1087" i="139"/>
  <c r="L1086" i="139"/>
  <c r="I1086" i="139"/>
  <c r="K1086" i="139"/>
  <c r="L1085" i="139"/>
  <c r="I1085" i="139"/>
  <c r="K1085" i="139"/>
  <c r="L1084" i="139"/>
  <c r="I1084" i="139"/>
  <c r="K1084" i="139"/>
  <c r="L1083" i="139"/>
  <c r="I1083" i="139"/>
  <c r="K1083" i="139"/>
  <c r="L1082" i="139"/>
  <c r="I1082" i="139"/>
  <c r="K1082" i="139"/>
  <c r="L1081" i="139"/>
  <c r="I1081" i="139"/>
  <c r="K1081" i="139"/>
  <c r="L1080" i="139"/>
  <c r="I1080" i="139"/>
  <c r="K1080" i="139"/>
  <c r="L1079" i="139"/>
  <c r="I1079" i="139"/>
  <c r="K1079" i="139"/>
  <c r="L1078" i="139"/>
  <c r="I1078" i="139"/>
  <c r="K1078" i="139"/>
  <c r="L1077" i="139"/>
  <c r="I1077" i="139"/>
  <c r="K1077" i="139"/>
  <c r="L1076" i="139"/>
  <c r="I1076" i="139"/>
  <c r="K1076" i="139"/>
  <c r="L1075" i="139"/>
  <c r="I1075" i="139"/>
  <c r="K1075" i="139"/>
  <c r="L1074" i="139"/>
  <c r="I1074" i="139"/>
  <c r="K1074" i="139"/>
  <c r="L1073" i="139"/>
  <c r="I1073" i="139"/>
  <c r="K1073" i="139"/>
  <c r="L1072" i="139"/>
  <c r="I1072" i="139"/>
  <c r="K1072" i="139"/>
  <c r="L1071" i="139"/>
  <c r="I1071" i="139"/>
  <c r="K1071" i="139"/>
  <c r="L1070" i="139"/>
  <c r="I1070" i="139"/>
  <c r="K1070" i="139"/>
  <c r="L1069" i="139"/>
  <c r="I1069" i="139"/>
  <c r="K1069" i="139"/>
  <c r="L1068" i="139"/>
  <c r="I1068" i="139"/>
  <c r="K1068" i="139"/>
  <c r="L1067" i="139"/>
  <c r="I1067" i="139"/>
  <c r="K1067" i="139"/>
  <c r="L1066" i="139"/>
  <c r="I1066" i="139"/>
  <c r="K1066" i="139"/>
  <c r="L1065" i="139"/>
  <c r="I1065" i="139"/>
  <c r="K1065" i="139"/>
  <c r="L1064" i="139"/>
  <c r="I1064" i="139"/>
  <c r="G1100" i="139"/>
  <c r="F1100" i="139"/>
  <c r="E1100" i="139"/>
  <c r="L1100" i="139" s="1"/>
  <c r="C1100" i="139"/>
  <c r="K1100" i="139" s="1"/>
  <c r="E1061" i="139"/>
  <c r="C1061" i="139"/>
  <c r="A1059" i="139"/>
  <c r="J1055" i="139"/>
  <c r="L1055" i="139"/>
  <c r="M1055" i="139"/>
  <c r="K1055" i="139"/>
  <c r="J1054" i="139"/>
  <c r="L1054" i="139"/>
  <c r="M1054" i="139"/>
  <c r="K1054" i="139"/>
  <c r="K1053" i="139"/>
  <c r="J1053" i="139"/>
  <c r="L1053" i="139"/>
  <c r="M1053" i="139"/>
  <c r="N1053" i="139" s="1"/>
  <c r="K1052" i="139"/>
  <c r="J1052" i="139"/>
  <c r="L1052" i="139"/>
  <c r="M1052" i="139"/>
  <c r="J1051" i="139"/>
  <c r="L1051" i="139"/>
  <c r="M1051" i="139"/>
  <c r="K1051" i="139"/>
  <c r="J1050" i="139"/>
  <c r="L1050" i="139"/>
  <c r="M1050" i="139"/>
  <c r="K1050" i="139"/>
  <c r="K1049" i="139"/>
  <c r="J1049" i="139"/>
  <c r="L1049" i="139"/>
  <c r="M1049" i="139"/>
  <c r="N1049" i="139" s="1"/>
  <c r="K1048" i="139"/>
  <c r="J1048" i="139"/>
  <c r="L1048" i="139"/>
  <c r="M1048" i="139"/>
  <c r="J1047" i="139"/>
  <c r="L1047" i="139"/>
  <c r="M1047" i="139"/>
  <c r="K1047" i="139"/>
  <c r="J1046" i="139"/>
  <c r="L1046" i="139"/>
  <c r="M1046" i="139"/>
  <c r="K1046" i="139"/>
  <c r="K1045" i="139"/>
  <c r="J1045" i="139"/>
  <c r="L1045" i="139"/>
  <c r="M1045" i="139"/>
  <c r="N1045" i="139" s="1"/>
  <c r="K1044" i="139"/>
  <c r="J1044" i="139"/>
  <c r="L1044" i="139"/>
  <c r="M1044" i="139"/>
  <c r="J1043" i="139"/>
  <c r="L1043" i="139"/>
  <c r="M1043" i="139"/>
  <c r="K1043" i="139"/>
  <c r="J1042" i="139"/>
  <c r="L1042" i="139"/>
  <c r="M1042" i="139"/>
  <c r="K1042" i="139"/>
  <c r="K1041" i="139"/>
  <c r="J1041" i="139"/>
  <c r="L1041" i="139"/>
  <c r="M1041" i="139"/>
  <c r="N1041" i="139" s="1"/>
  <c r="K1040" i="139"/>
  <c r="J1040" i="139"/>
  <c r="L1040" i="139"/>
  <c r="M1040" i="139"/>
  <c r="J1039" i="139"/>
  <c r="L1039" i="139"/>
  <c r="M1039" i="139"/>
  <c r="K1039" i="139"/>
  <c r="J1038" i="139"/>
  <c r="L1038" i="139"/>
  <c r="M1038" i="139"/>
  <c r="K1038" i="139"/>
  <c r="K1037" i="139"/>
  <c r="J1037" i="139"/>
  <c r="L1037" i="139"/>
  <c r="M1037" i="139"/>
  <c r="N1037" i="139" s="1"/>
  <c r="K1036" i="139"/>
  <c r="J1036" i="139"/>
  <c r="L1036" i="139"/>
  <c r="M1036" i="139"/>
  <c r="J1035" i="139"/>
  <c r="L1035" i="139"/>
  <c r="M1035" i="139"/>
  <c r="K1035" i="139"/>
  <c r="J1034" i="139"/>
  <c r="L1034" i="139"/>
  <c r="M1034" i="139"/>
  <c r="K1034" i="139"/>
  <c r="K1033" i="139"/>
  <c r="J1033" i="139"/>
  <c r="L1033" i="139"/>
  <c r="M1033" i="139"/>
  <c r="N1033" i="139" s="1"/>
  <c r="K1032" i="139"/>
  <c r="J1032" i="139"/>
  <c r="L1032" i="139"/>
  <c r="M1032" i="139"/>
  <c r="J1031" i="139"/>
  <c r="L1031" i="139"/>
  <c r="M1031" i="139"/>
  <c r="K1031" i="139"/>
  <c r="J1030" i="139"/>
  <c r="L1030" i="139"/>
  <c r="M1030" i="139"/>
  <c r="K1030" i="139"/>
  <c r="K1029" i="139"/>
  <c r="J1029" i="139"/>
  <c r="L1029" i="139"/>
  <c r="M1029" i="139"/>
  <c r="N1029" i="139" s="1"/>
  <c r="K1028" i="139"/>
  <c r="J1028" i="139"/>
  <c r="L1028" i="139"/>
  <c r="M1028" i="139"/>
  <c r="J1027" i="139"/>
  <c r="L1027" i="139"/>
  <c r="M1027" i="139"/>
  <c r="K1027" i="139"/>
  <c r="J1026" i="139"/>
  <c r="L1026" i="139"/>
  <c r="M1026" i="139"/>
  <c r="K1026" i="139"/>
  <c r="K1025" i="139"/>
  <c r="J1025" i="139"/>
  <c r="L1025" i="139"/>
  <c r="M1025" i="139"/>
  <c r="N1025" i="139" s="1"/>
  <c r="K1024" i="139"/>
  <c r="J1024" i="139"/>
  <c r="L1024" i="139"/>
  <c r="M1024" i="139"/>
  <c r="J1023" i="139"/>
  <c r="L1023" i="139"/>
  <c r="M1023" i="139"/>
  <c r="K1023" i="139"/>
  <c r="J1022" i="139"/>
  <c r="M1022" i="139"/>
  <c r="K1022" i="139"/>
  <c r="K1021" i="139"/>
  <c r="J1021" i="139"/>
  <c r="L1021" i="139"/>
  <c r="M1021" i="139"/>
  <c r="N1021" i="139" s="1"/>
  <c r="K1020" i="139"/>
  <c r="J1020" i="139"/>
  <c r="L1020" i="139"/>
  <c r="F1056" i="139"/>
  <c r="E1056" i="139"/>
  <c r="D1056" i="139"/>
  <c r="C1056" i="139"/>
  <c r="K1056" i="139" s="1"/>
  <c r="F1012" i="139"/>
  <c r="J1011" i="139"/>
  <c r="L1011" i="139"/>
  <c r="K1011" i="139"/>
  <c r="J1010" i="139"/>
  <c r="L1010" i="139"/>
  <c r="K1010" i="139"/>
  <c r="J1009" i="139"/>
  <c r="L1009" i="139"/>
  <c r="K1009" i="139"/>
  <c r="J1008" i="139"/>
  <c r="L1008" i="139"/>
  <c r="K1008" i="139"/>
  <c r="J1007" i="139"/>
  <c r="L1007" i="139"/>
  <c r="K1007" i="139"/>
  <c r="J1006" i="139"/>
  <c r="L1006" i="139"/>
  <c r="K1006" i="139"/>
  <c r="J1005" i="139"/>
  <c r="L1005" i="139"/>
  <c r="K1005" i="139"/>
  <c r="J1004" i="139"/>
  <c r="L1004" i="139"/>
  <c r="K1004" i="139"/>
  <c r="J1003" i="139"/>
  <c r="L1003" i="139"/>
  <c r="K1003" i="139"/>
  <c r="J1002" i="139"/>
  <c r="L1002" i="139"/>
  <c r="K1002" i="139"/>
  <c r="J1001" i="139"/>
  <c r="L1001" i="139"/>
  <c r="K1001" i="139"/>
  <c r="J1000" i="139"/>
  <c r="L1000" i="139"/>
  <c r="K1000" i="139"/>
  <c r="J999" i="139"/>
  <c r="L999" i="139"/>
  <c r="K999" i="139"/>
  <c r="J998" i="139"/>
  <c r="L998" i="139"/>
  <c r="K998" i="139"/>
  <c r="J997" i="139"/>
  <c r="L997" i="139"/>
  <c r="K997" i="139"/>
  <c r="J996" i="139"/>
  <c r="L996" i="139"/>
  <c r="K996" i="139"/>
  <c r="J995" i="139"/>
  <c r="L995" i="139"/>
  <c r="K995" i="139"/>
  <c r="J994" i="139"/>
  <c r="L994" i="139"/>
  <c r="K994" i="139"/>
  <c r="J993" i="139"/>
  <c r="L993" i="139"/>
  <c r="K993" i="139"/>
  <c r="J992" i="139"/>
  <c r="L992" i="139"/>
  <c r="K992" i="139"/>
  <c r="J991" i="139"/>
  <c r="L991" i="139"/>
  <c r="K991" i="139"/>
  <c r="J990" i="139"/>
  <c r="L990" i="139"/>
  <c r="K990" i="139"/>
  <c r="J989" i="139"/>
  <c r="L989" i="139"/>
  <c r="K989" i="139"/>
  <c r="J988" i="139"/>
  <c r="L988" i="139"/>
  <c r="K988" i="139"/>
  <c r="J987" i="139"/>
  <c r="L987" i="139"/>
  <c r="K987" i="139"/>
  <c r="J986" i="139"/>
  <c r="L986" i="139"/>
  <c r="K986" i="139"/>
  <c r="J985" i="139"/>
  <c r="L985" i="139"/>
  <c r="K985" i="139"/>
  <c r="J984" i="139"/>
  <c r="L984" i="139"/>
  <c r="K984" i="139"/>
  <c r="J983" i="139"/>
  <c r="L983" i="139"/>
  <c r="K983" i="139"/>
  <c r="J982" i="139"/>
  <c r="L982" i="139"/>
  <c r="K982" i="139"/>
  <c r="J981" i="139"/>
  <c r="L981" i="139"/>
  <c r="K981" i="139"/>
  <c r="J980" i="139"/>
  <c r="L980" i="139"/>
  <c r="K980" i="139"/>
  <c r="J979" i="139"/>
  <c r="L979" i="139"/>
  <c r="K979" i="139"/>
  <c r="J978" i="139"/>
  <c r="L978" i="139"/>
  <c r="K978" i="139"/>
  <c r="J977" i="139"/>
  <c r="L977" i="139"/>
  <c r="K977" i="139"/>
  <c r="J976" i="139"/>
  <c r="H1012" i="139"/>
  <c r="J1012" i="139" s="1"/>
  <c r="G1012" i="139"/>
  <c r="E1012" i="139"/>
  <c r="D1012" i="139"/>
  <c r="C1012" i="139"/>
  <c r="I968" i="139"/>
  <c r="M967" i="139"/>
  <c r="J967" i="139"/>
  <c r="I967" i="139"/>
  <c r="L967" i="139"/>
  <c r="K967" i="139"/>
  <c r="M966" i="139"/>
  <c r="J966" i="139"/>
  <c r="I966" i="139"/>
  <c r="L966" i="139"/>
  <c r="K966" i="139"/>
  <c r="M965" i="139"/>
  <c r="J965" i="139"/>
  <c r="I965" i="139"/>
  <c r="L965" i="139"/>
  <c r="K965" i="139"/>
  <c r="M964" i="139"/>
  <c r="J964" i="139"/>
  <c r="I964" i="139"/>
  <c r="L964" i="139"/>
  <c r="K964" i="139"/>
  <c r="M963" i="139"/>
  <c r="J963" i="139"/>
  <c r="I963" i="139"/>
  <c r="L963" i="139"/>
  <c r="K963" i="139"/>
  <c r="M962" i="139"/>
  <c r="J962" i="139"/>
  <c r="I962" i="139"/>
  <c r="L962" i="139"/>
  <c r="K962" i="139"/>
  <c r="M961" i="139"/>
  <c r="J961" i="139"/>
  <c r="I961" i="139"/>
  <c r="L961" i="139"/>
  <c r="K961" i="139"/>
  <c r="M960" i="139"/>
  <c r="J960" i="139"/>
  <c r="I960" i="139"/>
  <c r="L960" i="139"/>
  <c r="K960" i="139"/>
  <c r="M959" i="139"/>
  <c r="J959" i="139"/>
  <c r="I959" i="139"/>
  <c r="L959" i="139"/>
  <c r="K959" i="139"/>
  <c r="M958" i="139"/>
  <c r="J958" i="139"/>
  <c r="I958" i="139"/>
  <c r="L958" i="139"/>
  <c r="K958" i="139"/>
  <c r="M957" i="139"/>
  <c r="J957" i="139"/>
  <c r="I957" i="139"/>
  <c r="L957" i="139"/>
  <c r="K957" i="139"/>
  <c r="M956" i="139"/>
  <c r="J956" i="139"/>
  <c r="I956" i="139"/>
  <c r="L956" i="139"/>
  <c r="K956" i="139"/>
  <c r="M955" i="139"/>
  <c r="J955" i="139"/>
  <c r="I955" i="139"/>
  <c r="L955" i="139"/>
  <c r="K955" i="139"/>
  <c r="M954" i="139"/>
  <c r="J954" i="139"/>
  <c r="I954" i="139"/>
  <c r="L954" i="139"/>
  <c r="K954" i="139"/>
  <c r="M953" i="139"/>
  <c r="J953" i="139"/>
  <c r="I953" i="139"/>
  <c r="L953" i="139"/>
  <c r="K953" i="139"/>
  <c r="M952" i="139"/>
  <c r="J952" i="139"/>
  <c r="I952" i="139"/>
  <c r="L952" i="139"/>
  <c r="K952" i="139"/>
  <c r="M951" i="139"/>
  <c r="J951" i="139"/>
  <c r="I951" i="139"/>
  <c r="L951" i="139"/>
  <c r="K951" i="139"/>
  <c r="M950" i="139"/>
  <c r="J950" i="139"/>
  <c r="I950" i="139"/>
  <c r="L950" i="139"/>
  <c r="K950" i="139"/>
  <c r="M949" i="139"/>
  <c r="J949" i="139"/>
  <c r="I949" i="139"/>
  <c r="L949" i="139"/>
  <c r="K949" i="139"/>
  <c r="M948" i="139"/>
  <c r="J948" i="139"/>
  <c r="I948" i="139"/>
  <c r="L948" i="139"/>
  <c r="K948" i="139"/>
  <c r="M947" i="139"/>
  <c r="J947" i="139"/>
  <c r="I947" i="139"/>
  <c r="L947" i="139"/>
  <c r="K947" i="139"/>
  <c r="M946" i="139"/>
  <c r="J946" i="139"/>
  <c r="I946" i="139"/>
  <c r="L946" i="139"/>
  <c r="K946" i="139"/>
  <c r="M945" i="139"/>
  <c r="J945" i="139"/>
  <c r="I945" i="139"/>
  <c r="L945" i="139"/>
  <c r="K945" i="139"/>
  <c r="M944" i="139"/>
  <c r="J944" i="139"/>
  <c r="I944" i="139"/>
  <c r="L944" i="139"/>
  <c r="K944" i="139"/>
  <c r="M943" i="139"/>
  <c r="J943" i="139"/>
  <c r="I943" i="139"/>
  <c r="L943" i="139"/>
  <c r="K943" i="139"/>
  <c r="M942" i="139"/>
  <c r="J942" i="139"/>
  <c r="I942" i="139"/>
  <c r="L942" i="139"/>
  <c r="K942" i="139"/>
  <c r="M941" i="139"/>
  <c r="J941" i="139"/>
  <c r="I941" i="139"/>
  <c r="L941" i="139"/>
  <c r="K941" i="139"/>
  <c r="M940" i="139"/>
  <c r="J940" i="139"/>
  <c r="I940" i="139"/>
  <c r="L940" i="139"/>
  <c r="K940" i="139"/>
  <c r="M939" i="139"/>
  <c r="J939" i="139"/>
  <c r="I939" i="139"/>
  <c r="L939" i="139"/>
  <c r="K939" i="139"/>
  <c r="M938" i="139"/>
  <c r="J938" i="139"/>
  <c r="I938" i="139"/>
  <c r="L938" i="139"/>
  <c r="K938" i="139"/>
  <c r="M937" i="139"/>
  <c r="J937" i="139"/>
  <c r="I937" i="139"/>
  <c r="L937" i="139"/>
  <c r="K937" i="139"/>
  <c r="M936" i="139"/>
  <c r="J936" i="139"/>
  <c r="I936" i="139"/>
  <c r="L936" i="139"/>
  <c r="K936" i="139"/>
  <c r="M935" i="139"/>
  <c r="J935" i="139"/>
  <c r="I935" i="139"/>
  <c r="L935" i="139"/>
  <c r="K935" i="139"/>
  <c r="M934" i="139"/>
  <c r="J934" i="139"/>
  <c r="I934" i="139"/>
  <c r="L934" i="139"/>
  <c r="K934" i="139"/>
  <c r="M933" i="139"/>
  <c r="J933" i="139"/>
  <c r="I933" i="139"/>
  <c r="L933" i="139"/>
  <c r="K933" i="139"/>
  <c r="M932" i="139"/>
  <c r="J932" i="139"/>
  <c r="I932" i="139"/>
  <c r="H968" i="139"/>
  <c r="G968" i="139"/>
  <c r="F968" i="139"/>
  <c r="L932" i="139"/>
  <c r="D968" i="139"/>
  <c r="C968" i="139"/>
  <c r="E929" i="139"/>
  <c r="C929" i="139"/>
  <c r="A927" i="139"/>
  <c r="D924" i="139"/>
  <c r="L923" i="139"/>
  <c r="I923" i="139"/>
  <c r="K923" i="139"/>
  <c r="L922" i="139"/>
  <c r="I922" i="139"/>
  <c r="K922" i="139"/>
  <c r="L921" i="139"/>
  <c r="I921" i="139"/>
  <c r="K921" i="139"/>
  <c r="L920" i="139"/>
  <c r="I920" i="139"/>
  <c r="K920" i="139"/>
  <c r="L919" i="139"/>
  <c r="I919" i="139"/>
  <c r="K919" i="139"/>
  <c r="L918" i="139"/>
  <c r="I918" i="139"/>
  <c r="K918" i="139"/>
  <c r="L917" i="139"/>
  <c r="I917" i="139"/>
  <c r="K917" i="139"/>
  <c r="L916" i="139"/>
  <c r="I916" i="139"/>
  <c r="K916" i="139"/>
  <c r="L915" i="139"/>
  <c r="I915" i="139"/>
  <c r="K915" i="139"/>
  <c r="L914" i="139"/>
  <c r="I914" i="139"/>
  <c r="K914" i="139"/>
  <c r="L913" i="139"/>
  <c r="I913" i="139"/>
  <c r="K913" i="139"/>
  <c r="L912" i="139"/>
  <c r="I912" i="139"/>
  <c r="K912" i="139"/>
  <c r="L911" i="139"/>
  <c r="I911" i="139"/>
  <c r="K911" i="139"/>
  <c r="L910" i="139"/>
  <c r="I910" i="139"/>
  <c r="K910" i="139"/>
  <c r="L909" i="139"/>
  <c r="I909" i="139"/>
  <c r="K909" i="139"/>
  <c r="L908" i="139"/>
  <c r="I908" i="139"/>
  <c r="K908" i="139"/>
  <c r="L907" i="139"/>
  <c r="I907" i="139"/>
  <c r="K907" i="139"/>
  <c r="L906" i="139"/>
  <c r="I906" i="139"/>
  <c r="K906" i="139"/>
  <c r="L905" i="139"/>
  <c r="I905" i="139"/>
  <c r="K905" i="139"/>
  <c r="L904" i="139"/>
  <c r="I904" i="139"/>
  <c r="K904" i="139"/>
  <c r="L903" i="139"/>
  <c r="I903" i="139"/>
  <c r="K903" i="139"/>
  <c r="L902" i="139"/>
  <c r="I902" i="139"/>
  <c r="K902" i="139"/>
  <c r="L901" i="139"/>
  <c r="I901" i="139"/>
  <c r="K901" i="139"/>
  <c r="L900" i="139"/>
  <c r="I900" i="139"/>
  <c r="K900" i="139"/>
  <c r="L899" i="139"/>
  <c r="I899" i="139"/>
  <c r="K899" i="139"/>
  <c r="L898" i="139"/>
  <c r="I898" i="139"/>
  <c r="K898" i="139"/>
  <c r="L897" i="139"/>
  <c r="I897" i="139"/>
  <c r="K897" i="139"/>
  <c r="L896" i="139"/>
  <c r="I896" i="139"/>
  <c r="K896" i="139"/>
  <c r="L895" i="139"/>
  <c r="I895" i="139"/>
  <c r="K895" i="139"/>
  <c r="L894" i="139"/>
  <c r="I894" i="139"/>
  <c r="K894" i="139"/>
  <c r="L893" i="139"/>
  <c r="I893" i="139"/>
  <c r="K893" i="139"/>
  <c r="L892" i="139"/>
  <c r="I892" i="139"/>
  <c r="K892" i="139"/>
  <c r="L891" i="139"/>
  <c r="I891" i="139"/>
  <c r="K891" i="139"/>
  <c r="L890" i="139"/>
  <c r="I890" i="139"/>
  <c r="K890" i="139"/>
  <c r="L889" i="139"/>
  <c r="I889" i="139"/>
  <c r="K889" i="139"/>
  <c r="L888" i="139"/>
  <c r="I888" i="139"/>
  <c r="G924" i="139"/>
  <c r="F924" i="139"/>
  <c r="E924" i="139"/>
  <c r="L924" i="139" s="1"/>
  <c r="C924" i="139"/>
  <c r="K924" i="139" s="1"/>
  <c r="E885" i="139"/>
  <c r="C885" i="139"/>
  <c r="A883" i="139"/>
  <c r="G880" i="139"/>
  <c r="L879" i="139"/>
  <c r="K879" i="139"/>
  <c r="L878" i="139"/>
  <c r="K878" i="139"/>
  <c r="L877" i="139"/>
  <c r="K877" i="139"/>
  <c r="L876" i="139"/>
  <c r="K876" i="139"/>
  <c r="L875" i="139"/>
  <c r="K875" i="139"/>
  <c r="L874" i="139"/>
  <c r="K874" i="139"/>
  <c r="L873" i="139"/>
  <c r="K873" i="139"/>
  <c r="L872" i="139"/>
  <c r="K872" i="139"/>
  <c r="L871" i="139"/>
  <c r="K871" i="139"/>
  <c r="L870" i="139"/>
  <c r="K870" i="139"/>
  <c r="L869" i="139"/>
  <c r="K869" i="139"/>
  <c r="L868" i="139"/>
  <c r="K868" i="139"/>
  <c r="L867" i="139"/>
  <c r="K867" i="139"/>
  <c r="I867" i="139"/>
  <c r="L866" i="139"/>
  <c r="K866" i="139"/>
  <c r="L865" i="139"/>
  <c r="K865" i="139"/>
  <c r="L864" i="139"/>
  <c r="K864" i="139"/>
  <c r="L863" i="139"/>
  <c r="K863" i="139"/>
  <c r="L862" i="139"/>
  <c r="K862" i="139"/>
  <c r="L861" i="139"/>
  <c r="K861" i="139"/>
  <c r="L860" i="139"/>
  <c r="K860" i="139"/>
  <c r="L859" i="139"/>
  <c r="K859" i="139"/>
  <c r="L858" i="139"/>
  <c r="K858" i="139"/>
  <c r="L857" i="139"/>
  <c r="K857" i="139"/>
  <c r="L856" i="139"/>
  <c r="K856" i="139"/>
  <c r="L855" i="139"/>
  <c r="K855" i="139"/>
  <c r="L854" i="139"/>
  <c r="K854" i="139"/>
  <c r="L853" i="139"/>
  <c r="K853" i="139"/>
  <c r="L852" i="139"/>
  <c r="K852" i="139"/>
  <c r="L851" i="139"/>
  <c r="K851" i="139"/>
  <c r="L850" i="139"/>
  <c r="K850" i="139"/>
  <c r="L849" i="139"/>
  <c r="K849" i="139"/>
  <c r="L848" i="139"/>
  <c r="K848" i="139"/>
  <c r="L847" i="139"/>
  <c r="K847" i="139"/>
  <c r="L846" i="139"/>
  <c r="K846" i="139"/>
  <c r="L845" i="139"/>
  <c r="K845" i="139"/>
  <c r="L844" i="139"/>
  <c r="K844" i="139"/>
  <c r="F880" i="139"/>
  <c r="E880" i="139"/>
  <c r="L880" i="139" s="1"/>
  <c r="D880" i="139"/>
  <c r="C880" i="139"/>
  <c r="E841" i="139"/>
  <c r="C841" i="139"/>
  <c r="A839" i="139"/>
  <c r="J836" i="139"/>
  <c r="J835" i="139"/>
  <c r="K835" i="139"/>
  <c r="J834" i="139"/>
  <c r="K834" i="139"/>
  <c r="K833" i="139"/>
  <c r="J833" i="139"/>
  <c r="L833" i="139"/>
  <c r="K832" i="139"/>
  <c r="J832" i="139"/>
  <c r="L832" i="139"/>
  <c r="J831" i="139"/>
  <c r="K831" i="139"/>
  <c r="J830" i="139"/>
  <c r="K830" i="139"/>
  <c r="K829" i="139"/>
  <c r="J829" i="139"/>
  <c r="L829" i="139"/>
  <c r="K828" i="139"/>
  <c r="J828" i="139"/>
  <c r="L828" i="139"/>
  <c r="J827" i="139"/>
  <c r="K827" i="139"/>
  <c r="J826" i="139"/>
  <c r="K826" i="139"/>
  <c r="K825" i="139"/>
  <c r="J825" i="139"/>
  <c r="L825" i="139"/>
  <c r="K824" i="139"/>
  <c r="J824" i="139"/>
  <c r="L824" i="139"/>
  <c r="J823" i="139"/>
  <c r="K823" i="139"/>
  <c r="J822" i="139"/>
  <c r="K822" i="139"/>
  <c r="K821" i="139"/>
  <c r="J821" i="139"/>
  <c r="L821" i="139"/>
  <c r="K820" i="139"/>
  <c r="J820" i="139"/>
  <c r="L820" i="139"/>
  <c r="J819" i="139"/>
  <c r="K819" i="139"/>
  <c r="J818" i="139"/>
  <c r="K818" i="139"/>
  <c r="K817" i="139"/>
  <c r="J817" i="139"/>
  <c r="L817" i="139"/>
  <c r="K816" i="139"/>
  <c r="J816" i="139"/>
  <c r="L816" i="139"/>
  <c r="J815" i="139"/>
  <c r="K815" i="139"/>
  <c r="J814" i="139"/>
  <c r="K814" i="139"/>
  <c r="K813" i="139"/>
  <c r="J813" i="139"/>
  <c r="L813" i="139"/>
  <c r="K812" i="139"/>
  <c r="J812" i="139"/>
  <c r="L812" i="139"/>
  <c r="J811" i="139"/>
  <c r="K811" i="139"/>
  <c r="J810" i="139"/>
  <c r="K810" i="139"/>
  <c r="K809" i="139"/>
  <c r="J809" i="139"/>
  <c r="L809" i="139"/>
  <c r="K808" i="139"/>
  <c r="J808" i="139"/>
  <c r="L808" i="139"/>
  <c r="J807" i="139"/>
  <c r="K807" i="139"/>
  <c r="J806" i="139"/>
  <c r="K806" i="139"/>
  <c r="K805" i="139"/>
  <c r="J805" i="139"/>
  <c r="L805" i="139"/>
  <c r="K804" i="139"/>
  <c r="J804" i="139"/>
  <c r="L804" i="139"/>
  <c r="J803" i="139"/>
  <c r="K803" i="139"/>
  <c r="J802" i="139"/>
  <c r="K802" i="139"/>
  <c r="K801" i="139"/>
  <c r="J801" i="139"/>
  <c r="L801" i="139"/>
  <c r="K800" i="139"/>
  <c r="J800" i="139"/>
  <c r="H836" i="139"/>
  <c r="E836" i="139"/>
  <c r="D836" i="139"/>
  <c r="E797" i="139"/>
  <c r="C797" i="139"/>
  <c r="A795" i="139"/>
  <c r="J792" i="139"/>
  <c r="E792" i="139"/>
  <c r="J791" i="139"/>
  <c r="I791" i="139"/>
  <c r="M791" i="139"/>
  <c r="N791" i="139" s="1"/>
  <c r="L791" i="139"/>
  <c r="K791" i="139"/>
  <c r="M790" i="139"/>
  <c r="J790" i="139"/>
  <c r="I790" i="139"/>
  <c r="L790" i="139"/>
  <c r="K790" i="139"/>
  <c r="J789" i="139"/>
  <c r="I789" i="139"/>
  <c r="M789" i="139"/>
  <c r="N789" i="139" s="1"/>
  <c r="L789" i="139"/>
  <c r="K789" i="139"/>
  <c r="M788" i="139"/>
  <c r="J788" i="139"/>
  <c r="I788" i="139"/>
  <c r="L788" i="139"/>
  <c r="K788" i="139"/>
  <c r="J787" i="139"/>
  <c r="I787" i="139"/>
  <c r="M787" i="139"/>
  <c r="N787" i="139" s="1"/>
  <c r="L787" i="139"/>
  <c r="K787" i="139"/>
  <c r="M786" i="139"/>
  <c r="J786" i="139"/>
  <c r="I786" i="139"/>
  <c r="L786" i="139"/>
  <c r="K786" i="139"/>
  <c r="J785" i="139"/>
  <c r="I785" i="139"/>
  <c r="M785" i="139"/>
  <c r="N785" i="139" s="1"/>
  <c r="L785" i="139"/>
  <c r="K785" i="139"/>
  <c r="M784" i="139"/>
  <c r="J784" i="139"/>
  <c r="I784" i="139"/>
  <c r="L784" i="139"/>
  <c r="K784" i="139"/>
  <c r="J783" i="139"/>
  <c r="I783" i="139"/>
  <c r="M783" i="139"/>
  <c r="N783" i="139" s="1"/>
  <c r="L783" i="139"/>
  <c r="K783" i="139"/>
  <c r="M782" i="139"/>
  <c r="J782" i="139"/>
  <c r="I782" i="139"/>
  <c r="L782" i="139"/>
  <c r="K782" i="139"/>
  <c r="J781" i="139"/>
  <c r="I781" i="139"/>
  <c r="M781" i="139"/>
  <c r="N781" i="139" s="1"/>
  <c r="L781" i="139"/>
  <c r="K781" i="139"/>
  <c r="M780" i="139"/>
  <c r="J780" i="139"/>
  <c r="I780" i="139"/>
  <c r="L780" i="139"/>
  <c r="K780" i="139"/>
  <c r="J779" i="139"/>
  <c r="I779" i="139"/>
  <c r="M779" i="139"/>
  <c r="N779" i="139" s="1"/>
  <c r="L779" i="139"/>
  <c r="K779" i="139"/>
  <c r="M778" i="139"/>
  <c r="J778" i="139"/>
  <c r="I778" i="139"/>
  <c r="L778" i="139"/>
  <c r="K778" i="139"/>
  <c r="J777" i="139"/>
  <c r="I777" i="139"/>
  <c r="M777" i="139"/>
  <c r="N777" i="139" s="1"/>
  <c r="L777" i="139"/>
  <c r="K777" i="139"/>
  <c r="M776" i="139"/>
  <c r="J776" i="139"/>
  <c r="I776" i="139"/>
  <c r="L776" i="139"/>
  <c r="K776" i="139"/>
  <c r="J775" i="139"/>
  <c r="I775" i="139"/>
  <c r="M775" i="139"/>
  <c r="N775" i="139" s="1"/>
  <c r="L775" i="139"/>
  <c r="K775" i="139"/>
  <c r="M774" i="139"/>
  <c r="J774" i="139"/>
  <c r="I774" i="139"/>
  <c r="L774" i="139"/>
  <c r="K774" i="139"/>
  <c r="J773" i="139"/>
  <c r="I773" i="139"/>
  <c r="M773" i="139"/>
  <c r="N773" i="139" s="1"/>
  <c r="L773" i="139"/>
  <c r="K773" i="139"/>
  <c r="M772" i="139"/>
  <c r="J772" i="139"/>
  <c r="I772" i="139"/>
  <c r="L772" i="139"/>
  <c r="K772" i="139"/>
  <c r="J771" i="139"/>
  <c r="I771" i="139"/>
  <c r="M771" i="139"/>
  <c r="N771" i="139" s="1"/>
  <c r="L771" i="139"/>
  <c r="K771" i="139"/>
  <c r="M770" i="139"/>
  <c r="J770" i="139"/>
  <c r="I770" i="139"/>
  <c r="L770" i="139"/>
  <c r="K770" i="139"/>
  <c r="J769" i="139"/>
  <c r="I769" i="139"/>
  <c r="M769" i="139"/>
  <c r="N769" i="139" s="1"/>
  <c r="L769" i="139"/>
  <c r="K769" i="139"/>
  <c r="M768" i="139"/>
  <c r="J768" i="139"/>
  <c r="I768" i="139"/>
  <c r="L768" i="139"/>
  <c r="K768" i="139"/>
  <c r="J767" i="139"/>
  <c r="I767" i="139"/>
  <c r="M767" i="139"/>
  <c r="N767" i="139" s="1"/>
  <c r="L767" i="139"/>
  <c r="K767" i="139"/>
  <c r="M766" i="139"/>
  <c r="J766" i="139"/>
  <c r="I766" i="139"/>
  <c r="L766" i="139"/>
  <c r="K766" i="139"/>
  <c r="J765" i="139"/>
  <c r="I765" i="139"/>
  <c r="M765" i="139"/>
  <c r="N765" i="139" s="1"/>
  <c r="L765" i="139"/>
  <c r="K765" i="139"/>
  <c r="M764" i="139"/>
  <c r="J764" i="139"/>
  <c r="I764" i="139"/>
  <c r="L764" i="139"/>
  <c r="K764" i="139"/>
  <c r="J763" i="139"/>
  <c r="I763" i="139"/>
  <c r="M763" i="139"/>
  <c r="N763" i="139" s="1"/>
  <c r="L763" i="139"/>
  <c r="K763" i="139"/>
  <c r="M762" i="139"/>
  <c r="J762" i="139"/>
  <c r="I762" i="139"/>
  <c r="L762" i="139"/>
  <c r="K762" i="139"/>
  <c r="J761" i="139"/>
  <c r="I761" i="139"/>
  <c r="M761" i="139"/>
  <c r="N761" i="139" s="1"/>
  <c r="L761" i="139"/>
  <c r="K761" i="139"/>
  <c r="M760" i="139"/>
  <c r="J760" i="139"/>
  <c r="I760" i="139"/>
  <c r="L760" i="139"/>
  <c r="K760" i="139"/>
  <c r="J759" i="139"/>
  <c r="I759" i="139"/>
  <c r="M759" i="139"/>
  <c r="N759" i="139" s="1"/>
  <c r="L759" i="139"/>
  <c r="K759" i="139"/>
  <c r="M758" i="139"/>
  <c r="J758" i="139"/>
  <c r="I758" i="139"/>
  <c r="L758" i="139"/>
  <c r="K758" i="139"/>
  <c r="J757" i="139"/>
  <c r="I757" i="139"/>
  <c r="M757" i="139"/>
  <c r="N757" i="139" s="1"/>
  <c r="L757" i="139"/>
  <c r="K757" i="139"/>
  <c r="M756" i="139"/>
  <c r="J756" i="139"/>
  <c r="H792" i="139"/>
  <c r="G792" i="139"/>
  <c r="I756" i="139"/>
  <c r="L756" i="139"/>
  <c r="D792" i="139"/>
  <c r="C792" i="139"/>
  <c r="K792" i="139" s="1"/>
  <c r="E753" i="139"/>
  <c r="C753" i="139"/>
  <c r="A751" i="139"/>
  <c r="I747" i="139"/>
  <c r="M747" i="139"/>
  <c r="L747" i="139"/>
  <c r="M746" i="139"/>
  <c r="L746" i="139"/>
  <c r="I746" i="139"/>
  <c r="K746" i="139"/>
  <c r="M745" i="139"/>
  <c r="L745" i="139"/>
  <c r="I745" i="139"/>
  <c r="K745" i="139"/>
  <c r="I744" i="139"/>
  <c r="L744" i="139"/>
  <c r="I743" i="139"/>
  <c r="M743" i="139"/>
  <c r="L743" i="139"/>
  <c r="M742" i="139"/>
  <c r="L742" i="139"/>
  <c r="I742" i="139"/>
  <c r="K742" i="139"/>
  <c r="M741" i="139"/>
  <c r="L741" i="139"/>
  <c r="I741" i="139"/>
  <c r="K741" i="139"/>
  <c r="I740" i="139"/>
  <c r="L740" i="139"/>
  <c r="I739" i="139"/>
  <c r="M739" i="139"/>
  <c r="L739" i="139"/>
  <c r="M738" i="139"/>
  <c r="L738" i="139"/>
  <c r="I738" i="139"/>
  <c r="K738" i="139"/>
  <c r="M737" i="139"/>
  <c r="L737" i="139"/>
  <c r="I737" i="139"/>
  <c r="K737" i="139"/>
  <c r="I736" i="139"/>
  <c r="L736" i="139"/>
  <c r="I735" i="139"/>
  <c r="M735" i="139"/>
  <c r="L735" i="139"/>
  <c r="M734" i="139"/>
  <c r="L734" i="139"/>
  <c r="I734" i="139"/>
  <c r="K734" i="139"/>
  <c r="M733" i="139"/>
  <c r="L733" i="139"/>
  <c r="I733" i="139"/>
  <c r="K733" i="139"/>
  <c r="I732" i="139"/>
  <c r="L732" i="139"/>
  <c r="I731" i="139"/>
  <c r="M731" i="139"/>
  <c r="L731" i="139"/>
  <c r="M730" i="139"/>
  <c r="L730" i="139"/>
  <c r="I730" i="139"/>
  <c r="K730" i="139"/>
  <c r="M729" i="139"/>
  <c r="L729" i="139"/>
  <c r="I729" i="139"/>
  <c r="K729" i="139"/>
  <c r="I728" i="139"/>
  <c r="L728" i="139"/>
  <c r="I727" i="139"/>
  <c r="M727" i="139"/>
  <c r="L727" i="139"/>
  <c r="M726" i="139"/>
  <c r="L726" i="139"/>
  <c r="I726" i="139"/>
  <c r="K726" i="139"/>
  <c r="M725" i="139"/>
  <c r="L725" i="139"/>
  <c r="I725" i="139"/>
  <c r="K725" i="139"/>
  <c r="I724" i="139"/>
  <c r="L724" i="139"/>
  <c r="I723" i="139"/>
  <c r="M723" i="139"/>
  <c r="L723" i="139"/>
  <c r="M722" i="139"/>
  <c r="L722" i="139"/>
  <c r="I722" i="139"/>
  <c r="K722" i="139"/>
  <c r="M721" i="139"/>
  <c r="L721" i="139"/>
  <c r="I721" i="139"/>
  <c r="K721" i="139"/>
  <c r="I720" i="139"/>
  <c r="L720" i="139"/>
  <c r="I719" i="139"/>
  <c r="M719" i="139"/>
  <c r="L719" i="139"/>
  <c r="M718" i="139"/>
  <c r="L718" i="139"/>
  <c r="I718" i="139"/>
  <c r="K718" i="139"/>
  <c r="M717" i="139"/>
  <c r="L717" i="139"/>
  <c r="I717" i="139"/>
  <c r="K717" i="139"/>
  <c r="L716" i="139"/>
  <c r="I716" i="139"/>
  <c r="J715" i="139"/>
  <c r="L715" i="139"/>
  <c r="M715" i="139"/>
  <c r="K715" i="139"/>
  <c r="J714" i="139"/>
  <c r="L714" i="139"/>
  <c r="M714" i="139"/>
  <c r="K714" i="139"/>
  <c r="J713" i="139"/>
  <c r="L713" i="139"/>
  <c r="M713" i="139"/>
  <c r="K713" i="139"/>
  <c r="J712" i="139"/>
  <c r="F748" i="139"/>
  <c r="E709" i="139"/>
  <c r="C709" i="139"/>
  <c r="A707" i="139"/>
  <c r="F704" i="139"/>
  <c r="J703" i="139"/>
  <c r="L703" i="139"/>
  <c r="K703" i="139"/>
  <c r="J702" i="139"/>
  <c r="L702" i="139"/>
  <c r="K702" i="139"/>
  <c r="J701" i="139"/>
  <c r="L701" i="139"/>
  <c r="K701" i="139"/>
  <c r="J700" i="139"/>
  <c r="L700" i="139"/>
  <c r="K700" i="139"/>
  <c r="J699" i="139"/>
  <c r="L699" i="139"/>
  <c r="K699" i="139"/>
  <c r="J698" i="139"/>
  <c r="L698" i="139"/>
  <c r="K698" i="139"/>
  <c r="J697" i="139"/>
  <c r="L697" i="139"/>
  <c r="K697" i="139"/>
  <c r="J696" i="139"/>
  <c r="L696" i="139"/>
  <c r="K696" i="139"/>
  <c r="J695" i="139"/>
  <c r="L695" i="139"/>
  <c r="K695" i="139"/>
  <c r="J694" i="139"/>
  <c r="L694" i="139"/>
  <c r="K694" i="139"/>
  <c r="J693" i="139"/>
  <c r="L693" i="139"/>
  <c r="K693" i="139"/>
  <c r="J692" i="139"/>
  <c r="L692" i="139"/>
  <c r="K692" i="139"/>
  <c r="J691" i="139"/>
  <c r="L691" i="139"/>
  <c r="K691" i="139"/>
  <c r="J690" i="139"/>
  <c r="L690" i="139"/>
  <c r="K690" i="139"/>
  <c r="J689" i="139"/>
  <c r="L689" i="139"/>
  <c r="K689" i="139"/>
  <c r="J688" i="139"/>
  <c r="L688" i="139"/>
  <c r="K688" i="139"/>
  <c r="J687" i="139"/>
  <c r="L687" i="139"/>
  <c r="K687" i="139"/>
  <c r="J686" i="139"/>
  <c r="L686" i="139"/>
  <c r="K686" i="139"/>
  <c r="J685" i="139"/>
  <c r="L685" i="139"/>
  <c r="K685" i="139"/>
  <c r="J684" i="139"/>
  <c r="L684" i="139"/>
  <c r="K684" i="139"/>
  <c r="J683" i="139"/>
  <c r="L683" i="139"/>
  <c r="K683" i="139"/>
  <c r="J682" i="139"/>
  <c r="L682" i="139"/>
  <c r="K682" i="139"/>
  <c r="J681" i="139"/>
  <c r="L681" i="139"/>
  <c r="K681" i="139"/>
  <c r="J680" i="139"/>
  <c r="L680" i="139"/>
  <c r="K680" i="139"/>
  <c r="J679" i="139"/>
  <c r="L679" i="139"/>
  <c r="K679" i="139"/>
  <c r="J678" i="139"/>
  <c r="L678" i="139"/>
  <c r="K678" i="139"/>
  <c r="J677" i="139"/>
  <c r="L677" i="139"/>
  <c r="K677" i="139"/>
  <c r="J676" i="139"/>
  <c r="L676" i="139"/>
  <c r="K676" i="139"/>
  <c r="J675" i="139"/>
  <c r="L675" i="139"/>
  <c r="K675" i="139"/>
  <c r="J674" i="139"/>
  <c r="L674" i="139"/>
  <c r="K674" i="139"/>
  <c r="J673" i="139"/>
  <c r="L673" i="139"/>
  <c r="K673" i="139"/>
  <c r="J672" i="139"/>
  <c r="L672" i="139"/>
  <c r="K672" i="139"/>
  <c r="J671" i="139"/>
  <c r="L671" i="139"/>
  <c r="K671" i="139"/>
  <c r="J670" i="139"/>
  <c r="L670" i="139"/>
  <c r="K670" i="139"/>
  <c r="J669" i="139"/>
  <c r="L669" i="139"/>
  <c r="K669" i="139"/>
  <c r="J668" i="139"/>
  <c r="H704" i="139"/>
  <c r="J704" i="139" s="1"/>
  <c r="G704" i="139"/>
  <c r="E704" i="139"/>
  <c r="L704" i="139" s="1"/>
  <c r="D704" i="139"/>
  <c r="C704" i="139"/>
  <c r="K704" i="139" s="1"/>
  <c r="E665" i="139"/>
  <c r="C665" i="139"/>
  <c r="A663" i="139"/>
  <c r="M660" i="139"/>
  <c r="E660" i="139"/>
  <c r="M659" i="139"/>
  <c r="I659" i="139"/>
  <c r="J659" i="139"/>
  <c r="L659" i="139"/>
  <c r="K659" i="139"/>
  <c r="M658" i="139"/>
  <c r="I658" i="139"/>
  <c r="J658" i="139"/>
  <c r="L658" i="139"/>
  <c r="K658" i="139"/>
  <c r="M657" i="139"/>
  <c r="I657" i="139"/>
  <c r="J657" i="139"/>
  <c r="L657" i="139"/>
  <c r="K657" i="139"/>
  <c r="M656" i="139"/>
  <c r="I656" i="139"/>
  <c r="J656" i="139"/>
  <c r="L656" i="139"/>
  <c r="K656" i="139"/>
  <c r="M655" i="139"/>
  <c r="I655" i="139"/>
  <c r="J655" i="139"/>
  <c r="L655" i="139"/>
  <c r="K655" i="139"/>
  <c r="M654" i="139"/>
  <c r="I654" i="139"/>
  <c r="J654" i="139"/>
  <c r="L654" i="139"/>
  <c r="K654" i="139"/>
  <c r="M653" i="139"/>
  <c r="I653" i="139"/>
  <c r="J653" i="139"/>
  <c r="L653" i="139"/>
  <c r="K653" i="139"/>
  <c r="M652" i="139"/>
  <c r="I652" i="139"/>
  <c r="J652" i="139"/>
  <c r="L652" i="139"/>
  <c r="K652" i="139"/>
  <c r="M651" i="139"/>
  <c r="I651" i="139"/>
  <c r="J651" i="139"/>
  <c r="L651" i="139"/>
  <c r="K651" i="139"/>
  <c r="M650" i="139"/>
  <c r="I650" i="139"/>
  <c r="J650" i="139"/>
  <c r="L650" i="139"/>
  <c r="K650" i="139"/>
  <c r="M649" i="139"/>
  <c r="I649" i="139"/>
  <c r="J649" i="139"/>
  <c r="L649" i="139"/>
  <c r="K649" i="139"/>
  <c r="M648" i="139"/>
  <c r="I648" i="139"/>
  <c r="J648" i="139"/>
  <c r="L648" i="139"/>
  <c r="K648" i="139"/>
  <c r="M647" i="139"/>
  <c r="I647" i="139"/>
  <c r="J647" i="139"/>
  <c r="L647" i="139"/>
  <c r="K647" i="139"/>
  <c r="M646" i="139"/>
  <c r="I646" i="139"/>
  <c r="J646" i="139"/>
  <c r="L646" i="139"/>
  <c r="K646" i="139"/>
  <c r="M645" i="139"/>
  <c r="I645" i="139"/>
  <c r="J645" i="139"/>
  <c r="L645" i="139"/>
  <c r="K645" i="139"/>
  <c r="M644" i="139"/>
  <c r="I644" i="139"/>
  <c r="J644" i="139"/>
  <c r="L644" i="139"/>
  <c r="K644" i="139"/>
  <c r="M643" i="139"/>
  <c r="I643" i="139"/>
  <c r="J643" i="139"/>
  <c r="L643" i="139"/>
  <c r="K643" i="139"/>
  <c r="M642" i="139"/>
  <c r="I642" i="139"/>
  <c r="J642" i="139"/>
  <c r="L642" i="139"/>
  <c r="K642" i="139"/>
  <c r="M641" i="139"/>
  <c r="I641" i="139"/>
  <c r="J641" i="139"/>
  <c r="L641" i="139"/>
  <c r="K641" i="139"/>
  <c r="M640" i="139"/>
  <c r="I640" i="139"/>
  <c r="J640" i="139"/>
  <c r="L640" i="139"/>
  <c r="K640" i="139"/>
  <c r="M639" i="139"/>
  <c r="I639" i="139"/>
  <c r="J639" i="139"/>
  <c r="L639" i="139"/>
  <c r="K639" i="139"/>
  <c r="M638" i="139"/>
  <c r="I638" i="139"/>
  <c r="J638" i="139"/>
  <c r="L638" i="139"/>
  <c r="K638" i="139"/>
  <c r="M637" i="139"/>
  <c r="I637" i="139"/>
  <c r="J637" i="139"/>
  <c r="L637" i="139"/>
  <c r="K637" i="139"/>
  <c r="M636" i="139"/>
  <c r="I636" i="139"/>
  <c r="J636" i="139"/>
  <c r="L636" i="139"/>
  <c r="K636" i="139"/>
  <c r="M635" i="139"/>
  <c r="I635" i="139"/>
  <c r="J635" i="139"/>
  <c r="L635" i="139"/>
  <c r="K635" i="139"/>
  <c r="M634" i="139"/>
  <c r="I634" i="139"/>
  <c r="J634" i="139"/>
  <c r="L634" i="139"/>
  <c r="K634" i="139"/>
  <c r="M633" i="139"/>
  <c r="I633" i="139"/>
  <c r="J633" i="139"/>
  <c r="L633" i="139"/>
  <c r="K633" i="139"/>
  <c r="M632" i="139"/>
  <c r="I632" i="139"/>
  <c r="J632" i="139"/>
  <c r="L632" i="139"/>
  <c r="K632" i="139"/>
  <c r="M631" i="139"/>
  <c r="I631" i="139"/>
  <c r="J631" i="139"/>
  <c r="L631" i="139"/>
  <c r="K631" i="139"/>
  <c r="M630" i="139"/>
  <c r="I630" i="139"/>
  <c r="J630" i="139"/>
  <c r="L630" i="139"/>
  <c r="K630" i="139"/>
  <c r="M629" i="139"/>
  <c r="I629" i="139"/>
  <c r="J629" i="139"/>
  <c r="L629" i="139"/>
  <c r="K629" i="139"/>
  <c r="M628" i="139"/>
  <c r="I628" i="139"/>
  <c r="J628" i="139"/>
  <c r="L628" i="139"/>
  <c r="K628" i="139"/>
  <c r="M627" i="139"/>
  <c r="I627" i="139"/>
  <c r="J627" i="139"/>
  <c r="L627" i="139"/>
  <c r="K627" i="139"/>
  <c r="M626" i="139"/>
  <c r="I626" i="139"/>
  <c r="J626" i="139"/>
  <c r="L626" i="139"/>
  <c r="K626" i="139"/>
  <c r="M625" i="139"/>
  <c r="I625" i="139"/>
  <c r="J625" i="139"/>
  <c r="L625" i="139"/>
  <c r="K625" i="139"/>
  <c r="M624" i="139"/>
  <c r="I624" i="139"/>
  <c r="H660" i="139"/>
  <c r="G660" i="139"/>
  <c r="F660" i="139"/>
  <c r="L624" i="139"/>
  <c r="D660" i="139"/>
  <c r="C660" i="139"/>
  <c r="K660" i="139" s="1"/>
  <c r="E621" i="139"/>
  <c r="C621" i="139"/>
  <c r="A619" i="139"/>
  <c r="L616" i="139"/>
  <c r="L615" i="139"/>
  <c r="L614" i="139"/>
  <c r="M614" i="139"/>
  <c r="K614" i="139"/>
  <c r="L613" i="139"/>
  <c r="M613" i="139"/>
  <c r="L612" i="139"/>
  <c r="K612" i="139"/>
  <c r="L611" i="139"/>
  <c r="L610" i="139"/>
  <c r="M610" i="139"/>
  <c r="K610" i="139"/>
  <c r="L609" i="139"/>
  <c r="M609" i="139"/>
  <c r="L608" i="139"/>
  <c r="K608" i="139"/>
  <c r="L607" i="139"/>
  <c r="L606" i="139"/>
  <c r="M606" i="139"/>
  <c r="K606" i="139"/>
  <c r="L605" i="139"/>
  <c r="M605" i="139"/>
  <c r="L604" i="139"/>
  <c r="K604" i="139"/>
  <c r="L603" i="139"/>
  <c r="L602" i="139"/>
  <c r="M602" i="139"/>
  <c r="K602" i="139"/>
  <c r="L601" i="139"/>
  <c r="M601" i="139"/>
  <c r="L600" i="139"/>
  <c r="K600" i="139"/>
  <c r="L599" i="139"/>
  <c r="L598" i="139"/>
  <c r="M598" i="139"/>
  <c r="K598" i="139"/>
  <c r="L597" i="139"/>
  <c r="M597" i="139"/>
  <c r="L596" i="139"/>
  <c r="K596" i="139"/>
  <c r="L595" i="139"/>
  <c r="L594" i="139"/>
  <c r="M594" i="139"/>
  <c r="K594" i="139"/>
  <c r="L593" i="139"/>
  <c r="M593" i="139"/>
  <c r="L592" i="139"/>
  <c r="K592" i="139"/>
  <c r="L591" i="139"/>
  <c r="L590" i="139"/>
  <c r="M590" i="139"/>
  <c r="K590" i="139"/>
  <c r="L589" i="139"/>
  <c r="M589" i="139"/>
  <c r="L588" i="139"/>
  <c r="K588" i="139"/>
  <c r="L587" i="139"/>
  <c r="L586" i="139"/>
  <c r="M586" i="139"/>
  <c r="K586" i="139"/>
  <c r="L585" i="139"/>
  <c r="M585" i="139"/>
  <c r="L584" i="139"/>
  <c r="K584" i="139"/>
  <c r="L583" i="139"/>
  <c r="L582" i="139"/>
  <c r="M582" i="139"/>
  <c r="K582" i="139"/>
  <c r="L581" i="139"/>
  <c r="M581" i="139"/>
  <c r="D616" i="139"/>
  <c r="L580" i="139"/>
  <c r="G616" i="139"/>
  <c r="F616" i="139"/>
  <c r="E616" i="139"/>
  <c r="C616" i="139"/>
  <c r="E577" i="139"/>
  <c r="C577" i="139"/>
  <c r="A575" i="139"/>
  <c r="J571" i="139"/>
  <c r="M571" i="139"/>
  <c r="K571" i="139"/>
  <c r="J570" i="139"/>
  <c r="M570" i="139"/>
  <c r="K570" i="139"/>
  <c r="J569" i="139"/>
  <c r="M569" i="139"/>
  <c r="K569" i="139"/>
  <c r="J568" i="139"/>
  <c r="M568" i="139"/>
  <c r="K568" i="139"/>
  <c r="J567" i="139"/>
  <c r="M567" i="139"/>
  <c r="K567" i="139"/>
  <c r="J566" i="139"/>
  <c r="M566" i="139"/>
  <c r="K566" i="139"/>
  <c r="J565" i="139"/>
  <c r="M565" i="139"/>
  <c r="K565" i="139"/>
  <c r="J564" i="139"/>
  <c r="M564" i="139"/>
  <c r="K564" i="139"/>
  <c r="J563" i="139"/>
  <c r="M563" i="139"/>
  <c r="K563" i="139"/>
  <c r="J562" i="139"/>
  <c r="M562" i="139"/>
  <c r="K562" i="139"/>
  <c r="J561" i="139"/>
  <c r="M561" i="139"/>
  <c r="K561" i="139"/>
  <c r="J560" i="139"/>
  <c r="M560" i="139"/>
  <c r="K560" i="139"/>
  <c r="J559" i="139"/>
  <c r="M559" i="139"/>
  <c r="K559" i="139"/>
  <c r="J558" i="139"/>
  <c r="M558" i="139"/>
  <c r="K558" i="139"/>
  <c r="J557" i="139"/>
  <c r="M557" i="139"/>
  <c r="K557" i="139"/>
  <c r="J556" i="139"/>
  <c r="M556" i="139"/>
  <c r="K556" i="139"/>
  <c r="K555" i="139"/>
  <c r="J555" i="139"/>
  <c r="J554" i="139"/>
  <c r="L554" i="139"/>
  <c r="K554" i="139"/>
  <c r="K553" i="139"/>
  <c r="J553" i="139"/>
  <c r="L553" i="139"/>
  <c r="J552" i="139"/>
  <c r="K552" i="139"/>
  <c r="K551" i="139"/>
  <c r="J551" i="139"/>
  <c r="J550" i="139"/>
  <c r="L550" i="139"/>
  <c r="K550" i="139"/>
  <c r="K549" i="139"/>
  <c r="J549" i="139"/>
  <c r="L549" i="139"/>
  <c r="J548" i="139"/>
  <c r="K548" i="139"/>
  <c r="K547" i="139"/>
  <c r="J547" i="139"/>
  <c r="J546" i="139"/>
  <c r="L546" i="139"/>
  <c r="K546" i="139"/>
  <c r="K545" i="139"/>
  <c r="J545" i="139"/>
  <c r="L545" i="139"/>
  <c r="J544" i="139"/>
  <c r="K544" i="139"/>
  <c r="K543" i="139"/>
  <c r="J543" i="139"/>
  <c r="J542" i="139"/>
  <c r="L542" i="139"/>
  <c r="K542" i="139"/>
  <c r="K541" i="139"/>
  <c r="J541" i="139"/>
  <c r="L541" i="139"/>
  <c r="J540" i="139"/>
  <c r="K540" i="139"/>
  <c r="K539" i="139"/>
  <c r="J539" i="139"/>
  <c r="J538" i="139"/>
  <c r="L538" i="139"/>
  <c r="K538" i="139"/>
  <c r="K537" i="139"/>
  <c r="J537" i="139"/>
  <c r="L537" i="139"/>
  <c r="J536" i="139"/>
  <c r="H572" i="139"/>
  <c r="E572" i="139"/>
  <c r="D572" i="139"/>
  <c r="K536" i="139"/>
  <c r="E533" i="139"/>
  <c r="C533" i="139"/>
  <c r="A531" i="139"/>
  <c r="J527" i="139"/>
  <c r="L527" i="139"/>
  <c r="K527" i="139"/>
  <c r="J526" i="139"/>
  <c r="M526" i="139"/>
  <c r="N526" i="139" s="1"/>
  <c r="L526" i="139"/>
  <c r="K526" i="139"/>
  <c r="J525" i="139"/>
  <c r="L525" i="139"/>
  <c r="K525" i="139"/>
  <c r="J524" i="139"/>
  <c r="M524" i="139"/>
  <c r="N524" i="139" s="1"/>
  <c r="L524" i="139"/>
  <c r="K524" i="139"/>
  <c r="J523" i="139"/>
  <c r="L523" i="139"/>
  <c r="K523" i="139"/>
  <c r="J522" i="139"/>
  <c r="M522" i="139"/>
  <c r="N522" i="139" s="1"/>
  <c r="L522" i="139"/>
  <c r="K522" i="139"/>
  <c r="J521" i="139"/>
  <c r="L521" i="139"/>
  <c r="K521" i="139"/>
  <c r="J520" i="139"/>
  <c r="M520" i="139"/>
  <c r="N520" i="139" s="1"/>
  <c r="L520" i="139"/>
  <c r="K520" i="139"/>
  <c r="J519" i="139"/>
  <c r="L519" i="139"/>
  <c r="K519" i="139"/>
  <c r="J518" i="139"/>
  <c r="M518" i="139"/>
  <c r="N518" i="139" s="1"/>
  <c r="L518" i="139"/>
  <c r="K518" i="139"/>
  <c r="J517" i="139"/>
  <c r="L517" i="139"/>
  <c r="K517" i="139"/>
  <c r="J516" i="139"/>
  <c r="M516" i="139"/>
  <c r="N516" i="139" s="1"/>
  <c r="L516" i="139"/>
  <c r="K516" i="139"/>
  <c r="J515" i="139"/>
  <c r="L515" i="139"/>
  <c r="K515" i="139"/>
  <c r="J514" i="139"/>
  <c r="M514" i="139"/>
  <c r="N514" i="139" s="1"/>
  <c r="L514" i="139"/>
  <c r="K514" i="139"/>
  <c r="J513" i="139"/>
  <c r="L513" i="139"/>
  <c r="K513" i="139"/>
  <c r="J512" i="139"/>
  <c r="M512" i="139"/>
  <c r="N512" i="139" s="1"/>
  <c r="L512" i="139"/>
  <c r="K512" i="139"/>
  <c r="J511" i="139"/>
  <c r="L511" i="139"/>
  <c r="K511" i="139"/>
  <c r="J510" i="139"/>
  <c r="M510" i="139"/>
  <c r="N510" i="139" s="1"/>
  <c r="L510" i="139"/>
  <c r="K510" i="139"/>
  <c r="J509" i="139"/>
  <c r="L509" i="139"/>
  <c r="K509" i="139"/>
  <c r="J508" i="139"/>
  <c r="M508" i="139"/>
  <c r="N508" i="139" s="1"/>
  <c r="L508" i="139"/>
  <c r="K508" i="139"/>
  <c r="J507" i="139"/>
  <c r="L507" i="139"/>
  <c r="K507" i="139"/>
  <c r="J506" i="139"/>
  <c r="M506" i="139"/>
  <c r="N506" i="139" s="1"/>
  <c r="L506" i="139"/>
  <c r="K506" i="139"/>
  <c r="J505" i="139"/>
  <c r="L505" i="139"/>
  <c r="K505" i="139"/>
  <c r="J504" i="139"/>
  <c r="M504" i="139"/>
  <c r="N504" i="139" s="1"/>
  <c r="L504" i="139"/>
  <c r="K504" i="139"/>
  <c r="J503" i="139"/>
  <c r="L503" i="139"/>
  <c r="K503" i="139"/>
  <c r="J502" i="139"/>
  <c r="M502" i="139"/>
  <c r="N502" i="139" s="1"/>
  <c r="L502" i="139"/>
  <c r="K502" i="139"/>
  <c r="J501" i="139"/>
  <c r="L501" i="139"/>
  <c r="K501" i="139"/>
  <c r="J500" i="139"/>
  <c r="M500" i="139"/>
  <c r="N500" i="139" s="1"/>
  <c r="L500" i="139"/>
  <c r="K500" i="139"/>
  <c r="J499" i="139"/>
  <c r="L499" i="139"/>
  <c r="K499" i="139"/>
  <c r="J498" i="139"/>
  <c r="M498" i="139"/>
  <c r="N498" i="139" s="1"/>
  <c r="L498" i="139"/>
  <c r="K498" i="139"/>
  <c r="J497" i="139"/>
  <c r="L497" i="139"/>
  <c r="K497" i="139"/>
  <c r="J496" i="139"/>
  <c r="M496" i="139"/>
  <c r="N496" i="139" s="1"/>
  <c r="L496" i="139"/>
  <c r="K496" i="139"/>
  <c r="J495" i="139"/>
  <c r="L495" i="139"/>
  <c r="K495" i="139"/>
  <c r="J494" i="139"/>
  <c r="M494" i="139"/>
  <c r="N494" i="139" s="1"/>
  <c r="L494" i="139"/>
  <c r="K494" i="139"/>
  <c r="J493" i="139"/>
  <c r="L493" i="139"/>
  <c r="K493" i="139"/>
  <c r="J492" i="139"/>
  <c r="H528" i="139"/>
  <c r="G528" i="139"/>
  <c r="M492" i="139"/>
  <c r="L492" i="139"/>
  <c r="D528" i="139"/>
  <c r="C528" i="139"/>
  <c r="E489" i="139"/>
  <c r="C489" i="139"/>
  <c r="A487" i="139"/>
  <c r="H484" i="139"/>
  <c r="L483" i="139"/>
  <c r="I483" i="139"/>
  <c r="M483" i="139"/>
  <c r="M482" i="139"/>
  <c r="I482" i="139"/>
  <c r="L482" i="139"/>
  <c r="K482" i="139"/>
  <c r="L481" i="139"/>
  <c r="I481" i="139"/>
  <c r="M480" i="139"/>
  <c r="I480" i="139"/>
  <c r="L480" i="139"/>
  <c r="K480" i="139"/>
  <c r="L479" i="139"/>
  <c r="I479" i="139"/>
  <c r="M479" i="139"/>
  <c r="M478" i="139"/>
  <c r="I478" i="139"/>
  <c r="L478" i="139"/>
  <c r="K478" i="139"/>
  <c r="L477" i="139"/>
  <c r="I477" i="139"/>
  <c r="M476" i="139"/>
  <c r="I476" i="139"/>
  <c r="L476" i="139"/>
  <c r="K476" i="139"/>
  <c r="L475" i="139"/>
  <c r="I475" i="139"/>
  <c r="M475" i="139"/>
  <c r="M474" i="139"/>
  <c r="I474" i="139"/>
  <c r="L474" i="139"/>
  <c r="K474" i="139"/>
  <c r="L473" i="139"/>
  <c r="I473" i="139"/>
  <c r="M472" i="139"/>
  <c r="I472" i="139"/>
  <c r="L472" i="139"/>
  <c r="K472" i="139"/>
  <c r="L471" i="139"/>
  <c r="I471" i="139"/>
  <c r="M471" i="139"/>
  <c r="M470" i="139"/>
  <c r="I470" i="139"/>
  <c r="L470" i="139"/>
  <c r="K470" i="139"/>
  <c r="L469" i="139"/>
  <c r="I469" i="139"/>
  <c r="M468" i="139"/>
  <c r="I468" i="139"/>
  <c r="L468" i="139"/>
  <c r="K468" i="139"/>
  <c r="L467" i="139"/>
  <c r="I467" i="139"/>
  <c r="M467" i="139"/>
  <c r="M466" i="139"/>
  <c r="I466" i="139"/>
  <c r="L466" i="139"/>
  <c r="K466" i="139"/>
  <c r="L465" i="139"/>
  <c r="I465" i="139"/>
  <c r="M464" i="139"/>
  <c r="I464" i="139"/>
  <c r="L464" i="139"/>
  <c r="K464" i="139"/>
  <c r="L463" i="139"/>
  <c r="I463" i="139"/>
  <c r="M463" i="139"/>
  <c r="M462" i="139"/>
  <c r="I462" i="139"/>
  <c r="L462" i="139"/>
  <c r="K462" i="139"/>
  <c r="L461" i="139"/>
  <c r="I461" i="139"/>
  <c r="M460" i="139"/>
  <c r="I460" i="139"/>
  <c r="L460" i="139"/>
  <c r="K460" i="139"/>
  <c r="L459" i="139"/>
  <c r="I459" i="139"/>
  <c r="M459" i="139"/>
  <c r="M458" i="139"/>
  <c r="I458" i="139"/>
  <c r="L458" i="139"/>
  <c r="K458" i="139"/>
  <c r="L457" i="139"/>
  <c r="I457" i="139"/>
  <c r="M456" i="139"/>
  <c r="I456" i="139"/>
  <c r="L456" i="139"/>
  <c r="K456" i="139"/>
  <c r="L455" i="139"/>
  <c r="I455" i="139"/>
  <c r="M455" i="139"/>
  <c r="M454" i="139"/>
  <c r="I454" i="139"/>
  <c r="L454" i="139"/>
  <c r="K454" i="139"/>
  <c r="L453" i="139"/>
  <c r="I453" i="139"/>
  <c r="M452" i="139"/>
  <c r="I452" i="139"/>
  <c r="L452" i="139"/>
  <c r="K452" i="139"/>
  <c r="L451" i="139"/>
  <c r="I451" i="139"/>
  <c r="M451" i="139"/>
  <c r="M450" i="139"/>
  <c r="I450" i="139"/>
  <c r="L450" i="139"/>
  <c r="K450" i="139"/>
  <c r="L449" i="139"/>
  <c r="I449" i="139"/>
  <c r="D484" i="139"/>
  <c r="M448" i="139"/>
  <c r="I448" i="139"/>
  <c r="G484" i="139"/>
  <c r="F484" i="139"/>
  <c r="I484" i="139" s="1"/>
  <c r="C484" i="139"/>
  <c r="E445" i="139"/>
  <c r="E1897" i="139" s="1"/>
  <c r="C445" i="139"/>
  <c r="C1897" i="139" s="1"/>
  <c r="A443" i="139"/>
  <c r="A1895" i="139" s="1"/>
  <c r="L440" i="139"/>
  <c r="H440" i="139"/>
  <c r="G440" i="139"/>
  <c r="L439" i="139"/>
  <c r="K439" i="139"/>
  <c r="I439" i="139"/>
  <c r="L438" i="139"/>
  <c r="K438" i="139"/>
  <c r="I438" i="139"/>
  <c r="L437" i="139"/>
  <c r="K437" i="139"/>
  <c r="I437" i="139"/>
  <c r="L436" i="139"/>
  <c r="M436" i="139"/>
  <c r="K436" i="139"/>
  <c r="L435" i="139"/>
  <c r="M435" i="139"/>
  <c r="N435" i="139" s="1"/>
  <c r="K435" i="139"/>
  <c r="L434" i="139"/>
  <c r="M434" i="139"/>
  <c r="N434" i="139" s="1"/>
  <c r="K434" i="139"/>
  <c r="L433" i="139"/>
  <c r="M433" i="139"/>
  <c r="K433" i="139"/>
  <c r="L432" i="139"/>
  <c r="M432" i="139"/>
  <c r="K432" i="139"/>
  <c r="L431" i="139"/>
  <c r="M431" i="139"/>
  <c r="N431" i="139" s="1"/>
  <c r="K431" i="139"/>
  <c r="L430" i="139"/>
  <c r="M430" i="139"/>
  <c r="N430" i="139" s="1"/>
  <c r="K430" i="139"/>
  <c r="L429" i="139"/>
  <c r="M429" i="139"/>
  <c r="K429" i="139"/>
  <c r="L428" i="139"/>
  <c r="M428" i="139"/>
  <c r="K428" i="139"/>
  <c r="L427" i="139"/>
  <c r="M427" i="139"/>
  <c r="N427" i="139" s="1"/>
  <c r="K427" i="139"/>
  <c r="L426" i="139"/>
  <c r="M426" i="139"/>
  <c r="K426" i="139"/>
  <c r="L425" i="139"/>
  <c r="M425" i="139"/>
  <c r="K425" i="139"/>
  <c r="L424" i="139"/>
  <c r="M424" i="139"/>
  <c r="N424" i="139" s="1"/>
  <c r="K424" i="139"/>
  <c r="L423" i="139"/>
  <c r="M423" i="139"/>
  <c r="N423" i="139" s="1"/>
  <c r="K423" i="139"/>
  <c r="L422" i="139"/>
  <c r="M422" i="139"/>
  <c r="N422" i="139" s="1"/>
  <c r="K422" i="139"/>
  <c r="L421" i="139"/>
  <c r="M421" i="139"/>
  <c r="K421" i="139"/>
  <c r="L420" i="139"/>
  <c r="M420" i="139"/>
  <c r="K420" i="139"/>
  <c r="L419" i="139"/>
  <c r="M419" i="139"/>
  <c r="N419" i="139" s="1"/>
  <c r="K419" i="139"/>
  <c r="L418" i="139"/>
  <c r="M418" i="139"/>
  <c r="N418" i="139" s="1"/>
  <c r="K418" i="139"/>
  <c r="L417" i="139"/>
  <c r="M417" i="139"/>
  <c r="K417" i="139"/>
  <c r="L416" i="139"/>
  <c r="M416" i="139"/>
  <c r="N416" i="139" s="1"/>
  <c r="K416" i="139"/>
  <c r="L415" i="139"/>
  <c r="M415" i="139"/>
  <c r="N415" i="139" s="1"/>
  <c r="K415" i="139"/>
  <c r="L414" i="139"/>
  <c r="M414" i="139"/>
  <c r="N414" i="139" s="1"/>
  <c r="K414" i="139"/>
  <c r="L413" i="139"/>
  <c r="M413" i="139"/>
  <c r="K413" i="139"/>
  <c r="L412" i="139"/>
  <c r="M412" i="139"/>
  <c r="N412" i="139" s="1"/>
  <c r="K412" i="139"/>
  <c r="L411" i="139"/>
  <c r="M411" i="139"/>
  <c r="N411" i="139" s="1"/>
  <c r="K411" i="139"/>
  <c r="L410" i="139"/>
  <c r="M410" i="139"/>
  <c r="N410" i="139" s="1"/>
  <c r="K410" i="139"/>
  <c r="L409" i="139"/>
  <c r="M409" i="139"/>
  <c r="K409" i="139"/>
  <c r="L408" i="139"/>
  <c r="M408" i="139"/>
  <c r="K408" i="139"/>
  <c r="L407" i="139"/>
  <c r="M407" i="139"/>
  <c r="N407" i="139" s="1"/>
  <c r="K407" i="139"/>
  <c r="L406" i="139"/>
  <c r="M406" i="139"/>
  <c r="N406" i="139" s="1"/>
  <c r="K406" i="139"/>
  <c r="L405" i="139"/>
  <c r="M405" i="139"/>
  <c r="K405" i="139"/>
  <c r="L404" i="139"/>
  <c r="F440" i="139"/>
  <c r="E440" i="139"/>
  <c r="K404" i="139"/>
  <c r="C440" i="139"/>
  <c r="E401" i="139"/>
  <c r="E1853" i="139" s="1"/>
  <c r="C401" i="139"/>
  <c r="C1853" i="139" s="1"/>
  <c r="A399" i="139"/>
  <c r="A1851" i="139" s="1"/>
  <c r="J396" i="139"/>
  <c r="K395" i="139"/>
  <c r="J395" i="139"/>
  <c r="J394" i="139"/>
  <c r="L394" i="139"/>
  <c r="K394" i="139"/>
  <c r="K393" i="139"/>
  <c r="J393" i="139"/>
  <c r="L393" i="139"/>
  <c r="J392" i="139"/>
  <c r="K392" i="139"/>
  <c r="K391" i="139"/>
  <c r="J391" i="139"/>
  <c r="J390" i="139"/>
  <c r="L390" i="139"/>
  <c r="K390" i="139"/>
  <c r="K389" i="139"/>
  <c r="J389" i="139"/>
  <c r="L389" i="139"/>
  <c r="J388" i="139"/>
  <c r="K388" i="139"/>
  <c r="K387" i="139"/>
  <c r="J387" i="139"/>
  <c r="J386" i="139"/>
  <c r="L386" i="139"/>
  <c r="K386" i="139"/>
  <c r="K385" i="139"/>
  <c r="J385" i="139"/>
  <c r="L385" i="139"/>
  <c r="J384" i="139"/>
  <c r="K384" i="139"/>
  <c r="K383" i="139"/>
  <c r="J383" i="139"/>
  <c r="J382" i="139"/>
  <c r="L382" i="139"/>
  <c r="K382" i="139"/>
  <c r="K381" i="139"/>
  <c r="J381" i="139"/>
  <c r="L381" i="139"/>
  <c r="J380" i="139"/>
  <c r="K380" i="139"/>
  <c r="K379" i="139"/>
  <c r="J379" i="139"/>
  <c r="J378" i="139"/>
  <c r="L378" i="139"/>
  <c r="K378" i="139"/>
  <c r="K377" i="139"/>
  <c r="J377" i="139"/>
  <c r="L377" i="139"/>
  <c r="J376" i="139"/>
  <c r="K376" i="139"/>
  <c r="K375" i="139"/>
  <c r="J375" i="139"/>
  <c r="J374" i="139"/>
  <c r="L374" i="139"/>
  <c r="K374" i="139"/>
  <c r="K373" i="139"/>
  <c r="J373" i="139"/>
  <c r="L373" i="139"/>
  <c r="J372" i="139"/>
  <c r="K372" i="139"/>
  <c r="K371" i="139"/>
  <c r="J371" i="139"/>
  <c r="J370" i="139"/>
  <c r="L370" i="139"/>
  <c r="K370" i="139"/>
  <c r="K369" i="139"/>
  <c r="J369" i="139"/>
  <c r="L369" i="139"/>
  <c r="J368" i="139"/>
  <c r="K368" i="139"/>
  <c r="K367" i="139"/>
  <c r="J367" i="139"/>
  <c r="J366" i="139"/>
  <c r="L366" i="139"/>
  <c r="K366" i="139"/>
  <c r="K365" i="139"/>
  <c r="J365" i="139"/>
  <c r="L365" i="139"/>
  <c r="J364" i="139"/>
  <c r="K364" i="139"/>
  <c r="K363" i="139"/>
  <c r="J363" i="139"/>
  <c r="J362" i="139"/>
  <c r="L362" i="139"/>
  <c r="K362" i="139"/>
  <c r="K361" i="139"/>
  <c r="J361" i="139"/>
  <c r="L361" i="139"/>
  <c r="J360" i="139"/>
  <c r="H396" i="139"/>
  <c r="E396" i="139"/>
  <c r="D396" i="139"/>
  <c r="K360" i="139"/>
  <c r="E357" i="139"/>
  <c r="E1809" i="139" s="1"/>
  <c r="C357" i="139"/>
  <c r="C1809" i="139" s="1"/>
  <c r="A355" i="139"/>
  <c r="A1807" i="139" s="1"/>
  <c r="J351" i="139"/>
  <c r="L351" i="139"/>
  <c r="K351" i="139"/>
  <c r="J350" i="139"/>
  <c r="M350" i="139"/>
  <c r="N350" i="139" s="1"/>
  <c r="L350" i="139"/>
  <c r="K350" i="139"/>
  <c r="J349" i="139"/>
  <c r="L349" i="139"/>
  <c r="K349" i="139"/>
  <c r="J348" i="139"/>
  <c r="M348" i="139"/>
  <c r="N348" i="139" s="1"/>
  <c r="L348" i="139"/>
  <c r="K348" i="139"/>
  <c r="J347" i="139"/>
  <c r="L347" i="139"/>
  <c r="K347" i="139"/>
  <c r="J346" i="139"/>
  <c r="M346" i="139"/>
  <c r="N346" i="139" s="1"/>
  <c r="L346" i="139"/>
  <c r="K346" i="139"/>
  <c r="J345" i="139"/>
  <c r="L345" i="139"/>
  <c r="K345" i="139"/>
  <c r="J344" i="139"/>
  <c r="M344" i="139"/>
  <c r="N344" i="139" s="1"/>
  <c r="L344" i="139"/>
  <c r="K344" i="139"/>
  <c r="J343" i="139"/>
  <c r="L343" i="139"/>
  <c r="K343" i="139"/>
  <c r="J342" i="139"/>
  <c r="M342" i="139"/>
  <c r="N342" i="139" s="1"/>
  <c r="L342" i="139"/>
  <c r="K342" i="139"/>
  <c r="J341" i="139"/>
  <c r="L341" i="139"/>
  <c r="K341" i="139"/>
  <c r="J340" i="139"/>
  <c r="M340" i="139"/>
  <c r="N340" i="139" s="1"/>
  <c r="L340" i="139"/>
  <c r="K340" i="139"/>
  <c r="J339" i="139"/>
  <c r="L339" i="139"/>
  <c r="K339" i="139"/>
  <c r="J338" i="139"/>
  <c r="M338" i="139"/>
  <c r="N338" i="139" s="1"/>
  <c r="L338" i="139"/>
  <c r="K338" i="139"/>
  <c r="J337" i="139"/>
  <c r="L337" i="139"/>
  <c r="K337" i="139"/>
  <c r="J336" i="139"/>
  <c r="M336" i="139"/>
  <c r="N336" i="139" s="1"/>
  <c r="L336" i="139"/>
  <c r="K336" i="139"/>
  <c r="J335" i="139"/>
  <c r="L335" i="139"/>
  <c r="K335" i="139"/>
  <c r="J334" i="139"/>
  <c r="M334" i="139"/>
  <c r="N334" i="139" s="1"/>
  <c r="L334" i="139"/>
  <c r="K334" i="139"/>
  <c r="J333" i="139"/>
  <c r="L333" i="139"/>
  <c r="K333" i="139"/>
  <c r="J332" i="139"/>
  <c r="M332" i="139"/>
  <c r="N332" i="139" s="1"/>
  <c r="L332" i="139"/>
  <c r="K332" i="139"/>
  <c r="J331" i="139"/>
  <c r="L331" i="139"/>
  <c r="K331" i="139"/>
  <c r="J330" i="139"/>
  <c r="M330" i="139"/>
  <c r="N330" i="139" s="1"/>
  <c r="L330" i="139"/>
  <c r="K330" i="139"/>
  <c r="J329" i="139"/>
  <c r="L329" i="139"/>
  <c r="K329" i="139"/>
  <c r="J328" i="139"/>
  <c r="M328" i="139"/>
  <c r="N328" i="139" s="1"/>
  <c r="L328" i="139"/>
  <c r="K328" i="139"/>
  <c r="J327" i="139"/>
  <c r="L327" i="139"/>
  <c r="K327" i="139"/>
  <c r="J326" i="139"/>
  <c r="M326" i="139"/>
  <c r="N326" i="139" s="1"/>
  <c r="L326" i="139"/>
  <c r="K326" i="139"/>
  <c r="J325" i="139"/>
  <c r="L325" i="139"/>
  <c r="K325" i="139"/>
  <c r="J324" i="139"/>
  <c r="M324" i="139"/>
  <c r="N324" i="139" s="1"/>
  <c r="L324" i="139"/>
  <c r="K324" i="139"/>
  <c r="J323" i="139"/>
  <c r="L323" i="139"/>
  <c r="K323" i="139"/>
  <c r="J322" i="139"/>
  <c r="M322" i="139"/>
  <c r="N322" i="139" s="1"/>
  <c r="L322" i="139"/>
  <c r="K322" i="139"/>
  <c r="J321" i="139"/>
  <c r="L321" i="139"/>
  <c r="K321" i="139"/>
  <c r="J320" i="139"/>
  <c r="M320" i="139"/>
  <c r="N320" i="139" s="1"/>
  <c r="L320" i="139"/>
  <c r="K320" i="139"/>
  <c r="J319" i="139"/>
  <c r="L319" i="139"/>
  <c r="K319" i="139"/>
  <c r="J318" i="139"/>
  <c r="M318" i="139"/>
  <c r="N318" i="139" s="1"/>
  <c r="L318" i="139"/>
  <c r="K318" i="139"/>
  <c r="J317" i="139"/>
  <c r="L317" i="139"/>
  <c r="K317" i="139"/>
  <c r="J316" i="139"/>
  <c r="H352" i="139"/>
  <c r="G352" i="139"/>
  <c r="M316" i="139"/>
  <c r="L316" i="139"/>
  <c r="D352" i="139"/>
  <c r="C352" i="139"/>
  <c r="E313" i="139"/>
  <c r="E1765" i="139" s="1"/>
  <c r="C313" i="139"/>
  <c r="C1765" i="139" s="1"/>
  <c r="A311" i="139"/>
  <c r="A1763" i="139" s="1"/>
  <c r="H308" i="139"/>
  <c r="J308" i="139" s="1"/>
  <c r="L307" i="139"/>
  <c r="I307" i="139"/>
  <c r="M307" i="139"/>
  <c r="M306" i="139"/>
  <c r="I306" i="139"/>
  <c r="L306" i="139"/>
  <c r="K306" i="139"/>
  <c r="L305" i="139"/>
  <c r="I305" i="139"/>
  <c r="M304" i="139"/>
  <c r="I304" i="139"/>
  <c r="L304" i="139"/>
  <c r="K304" i="139"/>
  <c r="L303" i="139"/>
  <c r="I303" i="139"/>
  <c r="M303" i="139"/>
  <c r="D308" i="139"/>
  <c r="M302" i="139"/>
  <c r="I302" i="139"/>
  <c r="L302" i="139"/>
  <c r="K302" i="139"/>
  <c r="I301" i="139"/>
  <c r="M301" i="139"/>
  <c r="N301" i="139" s="1"/>
  <c r="L301" i="139"/>
  <c r="K301" i="139"/>
  <c r="M300" i="139"/>
  <c r="N300" i="139" s="1"/>
  <c r="I300" i="139"/>
  <c r="J300" i="139"/>
  <c r="L300" i="139"/>
  <c r="K300" i="139"/>
  <c r="M299" i="139"/>
  <c r="N299" i="139" s="1"/>
  <c r="I299" i="139"/>
  <c r="J299" i="139"/>
  <c r="L299" i="139"/>
  <c r="K299" i="139"/>
  <c r="M298" i="139"/>
  <c r="N298" i="139" s="1"/>
  <c r="I298" i="139"/>
  <c r="J298" i="139"/>
  <c r="L298" i="139"/>
  <c r="K298" i="139"/>
  <c r="M297" i="139"/>
  <c r="N297" i="139" s="1"/>
  <c r="I297" i="139"/>
  <c r="J297" i="139"/>
  <c r="L297" i="139"/>
  <c r="K297" i="139"/>
  <c r="M296" i="139"/>
  <c r="N296" i="139" s="1"/>
  <c r="I296" i="139"/>
  <c r="J296" i="139"/>
  <c r="L296" i="139"/>
  <c r="K296" i="139"/>
  <c r="M295" i="139"/>
  <c r="N295" i="139" s="1"/>
  <c r="I295" i="139"/>
  <c r="J295" i="139"/>
  <c r="L295" i="139"/>
  <c r="K295" i="139"/>
  <c r="M294" i="139"/>
  <c r="N294" i="139" s="1"/>
  <c r="I294" i="139"/>
  <c r="J294" i="139"/>
  <c r="L294" i="139"/>
  <c r="K294" i="139"/>
  <c r="M293" i="139"/>
  <c r="N293" i="139" s="1"/>
  <c r="I293" i="139"/>
  <c r="J293" i="139"/>
  <c r="L293" i="139"/>
  <c r="K293" i="139"/>
  <c r="M292" i="139"/>
  <c r="N292" i="139" s="1"/>
  <c r="I292" i="139"/>
  <c r="J292" i="139"/>
  <c r="L292" i="139"/>
  <c r="K292" i="139"/>
  <c r="M291" i="139"/>
  <c r="N291" i="139" s="1"/>
  <c r="I291" i="139"/>
  <c r="J291" i="139"/>
  <c r="L291" i="139"/>
  <c r="K291" i="139"/>
  <c r="M290" i="139"/>
  <c r="N290" i="139" s="1"/>
  <c r="I290" i="139"/>
  <c r="J290" i="139"/>
  <c r="L290" i="139"/>
  <c r="K290" i="139"/>
  <c r="M289" i="139"/>
  <c r="N289" i="139" s="1"/>
  <c r="I289" i="139"/>
  <c r="J289" i="139"/>
  <c r="L289" i="139"/>
  <c r="K289" i="139"/>
  <c r="M288" i="139"/>
  <c r="N288" i="139" s="1"/>
  <c r="I288" i="139"/>
  <c r="J288" i="139"/>
  <c r="L288" i="139"/>
  <c r="K288" i="139"/>
  <c r="M287" i="139"/>
  <c r="N287" i="139" s="1"/>
  <c r="I287" i="139"/>
  <c r="J287" i="139"/>
  <c r="L287" i="139"/>
  <c r="K287" i="139"/>
  <c r="M286" i="139"/>
  <c r="N286" i="139" s="1"/>
  <c r="I286" i="139"/>
  <c r="J286" i="139"/>
  <c r="L286" i="139"/>
  <c r="K286" i="139"/>
  <c r="M285" i="139"/>
  <c r="N285" i="139" s="1"/>
  <c r="I285" i="139"/>
  <c r="J285" i="139"/>
  <c r="L285" i="139"/>
  <c r="K285" i="139"/>
  <c r="M284" i="139"/>
  <c r="N284" i="139" s="1"/>
  <c r="I284" i="139"/>
  <c r="J284" i="139"/>
  <c r="L284" i="139"/>
  <c r="K284" i="139"/>
  <c r="M283" i="139"/>
  <c r="N283" i="139" s="1"/>
  <c r="I283" i="139"/>
  <c r="J283" i="139"/>
  <c r="L283" i="139"/>
  <c r="K283" i="139"/>
  <c r="M282" i="139"/>
  <c r="N282" i="139" s="1"/>
  <c r="I282" i="139"/>
  <c r="J282" i="139"/>
  <c r="L282" i="139"/>
  <c r="K282" i="139"/>
  <c r="M281" i="139"/>
  <c r="N281" i="139" s="1"/>
  <c r="I281" i="139"/>
  <c r="J281" i="139"/>
  <c r="L281" i="139"/>
  <c r="K281" i="139"/>
  <c r="M280" i="139"/>
  <c r="N280" i="139" s="1"/>
  <c r="I280" i="139"/>
  <c r="J280" i="139"/>
  <c r="L280" i="139"/>
  <c r="K280" i="139"/>
  <c r="M279" i="139"/>
  <c r="N279" i="139" s="1"/>
  <c r="I279" i="139"/>
  <c r="J279" i="139"/>
  <c r="L279" i="139"/>
  <c r="K279" i="139"/>
  <c r="M278" i="139"/>
  <c r="N278" i="139" s="1"/>
  <c r="I278" i="139"/>
  <c r="J278" i="139"/>
  <c r="L278" i="139"/>
  <c r="K278" i="139"/>
  <c r="M277" i="139"/>
  <c r="N277" i="139" s="1"/>
  <c r="I277" i="139"/>
  <c r="J277" i="139"/>
  <c r="L277" i="139"/>
  <c r="K277" i="139"/>
  <c r="M276" i="139"/>
  <c r="N276" i="139" s="1"/>
  <c r="I276" i="139"/>
  <c r="J276" i="139"/>
  <c r="L276" i="139"/>
  <c r="K276" i="139"/>
  <c r="M275" i="139"/>
  <c r="N275" i="139" s="1"/>
  <c r="I275" i="139"/>
  <c r="J275" i="139"/>
  <c r="L275" i="139"/>
  <c r="K275" i="139"/>
  <c r="M274" i="139"/>
  <c r="N274" i="139" s="1"/>
  <c r="I274" i="139"/>
  <c r="J274" i="139"/>
  <c r="L274" i="139"/>
  <c r="K274" i="139"/>
  <c r="M273" i="139"/>
  <c r="N273" i="139" s="1"/>
  <c r="I273" i="139"/>
  <c r="J273" i="139"/>
  <c r="L273" i="139"/>
  <c r="K273" i="139"/>
  <c r="M272" i="139"/>
  <c r="I272" i="139"/>
  <c r="J272" i="139"/>
  <c r="G308" i="139"/>
  <c r="F308" i="139"/>
  <c r="M308" i="139" s="1"/>
  <c r="C308" i="139"/>
  <c r="E269" i="139"/>
  <c r="C269" i="139"/>
  <c r="A267" i="139"/>
  <c r="L263" i="139"/>
  <c r="M263" i="139"/>
  <c r="K263" i="139"/>
  <c r="L262" i="139"/>
  <c r="M262" i="139"/>
  <c r="L261" i="139"/>
  <c r="K261" i="139"/>
  <c r="L260" i="139"/>
  <c r="J260" i="139"/>
  <c r="L259" i="139"/>
  <c r="M259" i="139"/>
  <c r="K259" i="139"/>
  <c r="L258" i="139"/>
  <c r="M258" i="139"/>
  <c r="L257" i="139"/>
  <c r="K257" i="139"/>
  <c r="L256" i="139"/>
  <c r="J256" i="139"/>
  <c r="L255" i="139"/>
  <c r="M255" i="139"/>
  <c r="K255" i="139"/>
  <c r="L254" i="139"/>
  <c r="M254" i="139"/>
  <c r="L253" i="139"/>
  <c r="K253" i="139"/>
  <c r="L252" i="139"/>
  <c r="L251" i="139"/>
  <c r="M251" i="139"/>
  <c r="K251" i="139"/>
  <c r="L250" i="139"/>
  <c r="M250" i="139"/>
  <c r="L249" i="139"/>
  <c r="K249" i="139"/>
  <c r="L248" i="139"/>
  <c r="L247" i="139"/>
  <c r="M247" i="139"/>
  <c r="K247" i="139"/>
  <c r="L246" i="139"/>
  <c r="M246" i="139"/>
  <c r="L245" i="139"/>
  <c r="K245" i="139"/>
  <c r="L244" i="139"/>
  <c r="J244" i="139"/>
  <c r="L243" i="139"/>
  <c r="M243" i="139"/>
  <c r="K243" i="139"/>
  <c r="L242" i="139"/>
  <c r="M242" i="139"/>
  <c r="L241" i="139"/>
  <c r="K241" i="139"/>
  <c r="L240" i="139"/>
  <c r="L239" i="139"/>
  <c r="M239" i="139"/>
  <c r="K239" i="139"/>
  <c r="L238" i="139"/>
  <c r="M238" i="139"/>
  <c r="L237" i="139"/>
  <c r="K237" i="139"/>
  <c r="L236" i="139"/>
  <c r="L235" i="139"/>
  <c r="M235" i="139"/>
  <c r="K235" i="139"/>
  <c r="L234" i="139"/>
  <c r="M234" i="139"/>
  <c r="L233" i="139"/>
  <c r="K233" i="139"/>
  <c r="L232" i="139"/>
  <c r="J232" i="139"/>
  <c r="L231" i="139"/>
  <c r="M231" i="139"/>
  <c r="K231" i="139"/>
  <c r="L230" i="139"/>
  <c r="M230" i="139"/>
  <c r="L229" i="139"/>
  <c r="K229" i="139"/>
  <c r="L228" i="139"/>
  <c r="G264" i="139"/>
  <c r="F264" i="139"/>
  <c r="E264" i="139"/>
  <c r="L264" i="139" s="1"/>
  <c r="D264" i="139"/>
  <c r="C264" i="139"/>
  <c r="E225" i="139"/>
  <c r="C225" i="139"/>
  <c r="A223" i="139"/>
  <c r="M219" i="139"/>
  <c r="J219" i="139"/>
  <c r="I219" i="139"/>
  <c r="M218" i="139"/>
  <c r="K218" i="139"/>
  <c r="J218" i="139"/>
  <c r="I218" i="139"/>
  <c r="M217" i="139"/>
  <c r="J217" i="139"/>
  <c r="L217" i="139"/>
  <c r="I217" i="139"/>
  <c r="M216" i="139"/>
  <c r="K216" i="139"/>
  <c r="J216" i="139"/>
  <c r="L216" i="139"/>
  <c r="I216" i="139"/>
  <c r="M215" i="139"/>
  <c r="J215" i="139"/>
  <c r="I215" i="139"/>
  <c r="M214" i="139"/>
  <c r="K214" i="139"/>
  <c r="J214" i="139"/>
  <c r="I214" i="139"/>
  <c r="M213" i="139"/>
  <c r="J213" i="139"/>
  <c r="L213" i="139"/>
  <c r="I213" i="139"/>
  <c r="M212" i="139"/>
  <c r="K212" i="139"/>
  <c r="J212" i="139"/>
  <c r="L212" i="139"/>
  <c r="I212" i="139"/>
  <c r="M211" i="139"/>
  <c r="J211" i="139"/>
  <c r="I211" i="139"/>
  <c r="M210" i="139"/>
  <c r="K210" i="139"/>
  <c r="J210" i="139"/>
  <c r="I210" i="139"/>
  <c r="M209" i="139"/>
  <c r="J209" i="139"/>
  <c r="L209" i="139"/>
  <c r="I209" i="139"/>
  <c r="M208" i="139"/>
  <c r="K208" i="139"/>
  <c r="J208" i="139"/>
  <c r="L208" i="139"/>
  <c r="I208" i="139"/>
  <c r="M207" i="139"/>
  <c r="J207" i="139"/>
  <c r="I207" i="139"/>
  <c r="M206" i="139"/>
  <c r="K206" i="139"/>
  <c r="J206" i="139"/>
  <c r="I206" i="139"/>
  <c r="M205" i="139"/>
  <c r="J205" i="139"/>
  <c r="L205" i="139"/>
  <c r="I205" i="139"/>
  <c r="M204" i="139"/>
  <c r="K204" i="139"/>
  <c r="J204" i="139"/>
  <c r="L204" i="139"/>
  <c r="I204" i="139"/>
  <c r="M203" i="139"/>
  <c r="J203" i="139"/>
  <c r="I203" i="139"/>
  <c r="M202" i="139"/>
  <c r="K202" i="139"/>
  <c r="J202" i="139"/>
  <c r="I202" i="139"/>
  <c r="M201" i="139"/>
  <c r="J201" i="139"/>
  <c r="L201" i="139"/>
  <c r="I201" i="139"/>
  <c r="M200" i="139"/>
  <c r="K200" i="139"/>
  <c r="J200" i="139"/>
  <c r="L200" i="139"/>
  <c r="I200" i="139"/>
  <c r="M199" i="139"/>
  <c r="J199" i="139"/>
  <c r="I199" i="139"/>
  <c r="M198" i="139"/>
  <c r="K198" i="139"/>
  <c r="J198" i="139"/>
  <c r="I198" i="139"/>
  <c r="M197" i="139"/>
  <c r="J197" i="139"/>
  <c r="L197" i="139"/>
  <c r="I197" i="139"/>
  <c r="M196" i="139"/>
  <c r="K196" i="139"/>
  <c r="J196" i="139"/>
  <c r="L196" i="139"/>
  <c r="I196" i="139"/>
  <c r="M195" i="139"/>
  <c r="J195" i="139"/>
  <c r="I195" i="139"/>
  <c r="M194" i="139"/>
  <c r="K194" i="139"/>
  <c r="J194" i="139"/>
  <c r="I194" i="139"/>
  <c r="M193" i="139"/>
  <c r="J193" i="139"/>
  <c r="L193" i="139"/>
  <c r="I193" i="139"/>
  <c r="M192" i="139"/>
  <c r="K192" i="139"/>
  <c r="J192" i="139"/>
  <c r="L192" i="139"/>
  <c r="I192" i="139"/>
  <c r="M191" i="139"/>
  <c r="J191" i="139"/>
  <c r="I191" i="139"/>
  <c r="M190" i="139"/>
  <c r="K190" i="139"/>
  <c r="J190" i="139"/>
  <c r="I190" i="139"/>
  <c r="M189" i="139"/>
  <c r="J189" i="139"/>
  <c r="L189" i="139"/>
  <c r="I189" i="139"/>
  <c r="M188" i="139"/>
  <c r="K188" i="139"/>
  <c r="J188" i="139"/>
  <c r="L188" i="139"/>
  <c r="I188" i="139"/>
  <c r="M187" i="139"/>
  <c r="J187" i="139"/>
  <c r="I187" i="139"/>
  <c r="M186" i="139"/>
  <c r="K186" i="139"/>
  <c r="J186" i="139"/>
  <c r="I186" i="139"/>
  <c r="M185" i="139"/>
  <c r="J185" i="139"/>
  <c r="G220" i="139"/>
  <c r="L185" i="139"/>
  <c r="I185" i="139"/>
  <c r="M184" i="139"/>
  <c r="K184" i="139"/>
  <c r="J184" i="139"/>
  <c r="H220" i="139"/>
  <c r="F220" i="139"/>
  <c r="E220" i="139"/>
  <c r="D220" i="139"/>
  <c r="I184" i="139"/>
  <c r="E181" i="139"/>
  <c r="E1545" i="139" s="1"/>
  <c r="C181" i="139"/>
  <c r="C1545" i="139" s="1"/>
  <c r="A179" i="139"/>
  <c r="A1543" i="139" s="1"/>
  <c r="L175" i="139"/>
  <c r="J175" i="139"/>
  <c r="K175" i="139"/>
  <c r="L174" i="139"/>
  <c r="J174" i="139"/>
  <c r="K174" i="139"/>
  <c r="L173" i="139"/>
  <c r="J173" i="139"/>
  <c r="K173" i="139"/>
  <c r="L172" i="139"/>
  <c r="J172" i="139"/>
  <c r="K172" i="139"/>
  <c r="L171" i="139"/>
  <c r="J171" i="139"/>
  <c r="K171" i="139"/>
  <c r="L170" i="139"/>
  <c r="J170" i="139"/>
  <c r="K170" i="139"/>
  <c r="L169" i="139"/>
  <c r="J169" i="139"/>
  <c r="K169" i="139"/>
  <c r="L168" i="139"/>
  <c r="J168" i="139"/>
  <c r="K168" i="139"/>
  <c r="L167" i="139"/>
  <c r="J167" i="139"/>
  <c r="K167" i="139"/>
  <c r="L166" i="139"/>
  <c r="J166" i="139"/>
  <c r="K166" i="139"/>
  <c r="L165" i="139"/>
  <c r="J165" i="139"/>
  <c r="K165" i="139"/>
  <c r="L164" i="139"/>
  <c r="J164" i="139"/>
  <c r="K164" i="139"/>
  <c r="L163" i="139"/>
  <c r="J163" i="139"/>
  <c r="K163" i="139"/>
  <c r="L162" i="139"/>
  <c r="J162" i="139"/>
  <c r="K162" i="139"/>
  <c r="L161" i="139"/>
  <c r="J161" i="139"/>
  <c r="K161" i="139"/>
  <c r="L160" i="139"/>
  <c r="J160" i="139"/>
  <c r="K160" i="139"/>
  <c r="L159" i="139"/>
  <c r="J159" i="139"/>
  <c r="K159" i="139"/>
  <c r="L158" i="139"/>
  <c r="J158" i="139"/>
  <c r="K158" i="139"/>
  <c r="L157" i="139"/>
  <c r="J157" i="139"/>
  <c r="K157" i="139"/>
  <c r="L156" i="139"/>
  <c r="J156" i="139"/>
  <c r="K156" i="139"/>
  <c r="L155" i="139"/>
  <c r="J155" i="139"/>
  <c r="K155" i="139"/>
  <c r="L154" i="139"/>
  <c r="J154" i="139"/>
  <c r="K154" i="139"/>
  <c r="L153" i="139"/>
  <c r="J153" i="139"/>
  <c r="K153" i="139"/>
  <c r="L152" i="139"/>
  <c r="J152" i="139"/>
  <c r="K152" i="139"/>
  <c r="L151" i="139"/>
  <c r="J151" i="139"/>
  <c r="K151" i="139"/>
  <c r="L150" i="139"/>
  <c r="J150" i="139"/>
  <c r="K150" i="139"/>
  <c r="L149" i="139"/>
  <c r="J149" i="139"/>
  <c r="K149" i="139"/>
  <c r="L148" i="139"/>
  <c r="J148" i="139"/>
  <c r="K148" i="139"/>
  <c r="L147" i="139"/>
  <c r="J147" i="139"/>
  <c r="K147" i="139"/>
  <c r="L146" i="139"/>
  <c r="J146" i="139"/>
  <c r="K146" i="139"/>
  <c r="L145" i="139"/>
  <c r="J145" i="139"/>
  <c r="K145" i="139"/>
  <c r="L144" i="139"/>
  <c r="J144" i="139"/>
  <c r="K144" i="139"/>
  <c r="L143" i="139"/>
  <c r="J143" i="139"/>
  <c r="K143" i="139"/>
  <c r="L142" i="139"/>
  <c r="J142" i="139"/>
  <c r="K142" i="139"/>
  <c r="L141" i="139"/>
  <c r="J141" i="139"/>
  <c r="K141" i="139"/>
  <c r="L140" i="139"/>
  <c r="J140" i="139"/>
  <c r="H176" i="139"/>
  <c r="J176" i="139" s="1"/>
  <c r="G176" i="139"/>
  <c r="E176" i="139"/>
  <c r="D176" i="139"/>
  <c r="C176" i="139"/>
  <c r="E137" i="139"/>
  <c r="C137" i="139"/>
  <c r="A135" i="139"/>
  <c r="M131" i="139"/>
  <c r="N131" i="139" s="1"/>
  <c r="I131" i="139"/>
  <c r="J131" i="139"/>
  <c r="L131" i="139"/>
  <c r="K131" i="139"/>
  <c r="M130" i="139"/>
  <c r="N130" i="139" s="1"/>
  <c r="I130" i="139"/>
  <c r="J130" i="139"/>
  <c r="L130" i="139"/>
  <c r="K130" i="139"/>
  <c r="M129" i="139"/>
  <c r="N129" i="139" s="1"/>
  <c r="I129" i="139"/>
  <c r="J129" i="139"/>
  <c r="L129" i="139"/>
  <c r="K129" i="139"/>
  <c r="M128" i="139"/>
  <c r="N128" i="139" s="1"/>
  <c r="I128" i="139"/>
  <c r="J128" i="139"/>
  <c r="L128" i="139"/>
  <c r="K128" i="139"/>
  <c r="M127" i="139"/>
  <c r="N127" i="139" s="1"/>
  <c r="I127" i="139"/>
  <c r="J127" i="139"/>
  <c r="L127" i="139"/>
  <c r="K127" i="139"/>
  <c r="M126" i="139"/>
  <c r="N126" i="139" s="1"/>
  <c r="I126" i="139"/>
  <c r="J126" i="139"/>
  <c r="L126" i="139"/>
  <c r="K126" i="139"/>
  <c r="M125" i="139"/>
  <c r="N125" i="139" s="1"/>
  <c r="I125" i="139"/>
  <c r="J125" i="139"/>
  <c r="L125" i="139"/>
  <c r="K125" i="139"/>
  <c r="M124" i="139"/>
  <c r="N124" i="139" s="1"/>
  <c r="I124" i="139"/>
  <c r="J124" i="139"/>
  <c r="L124" i="139"/>
  <c r="K124" i="139"/>
  <c r="M123" i="139"/>
  <c r="N123" i="139" s="1"/>
  <c r="I123" i="139"/>
  <c r="J123" i="139"/>
  <c r="L123" i="139"/>
  <c r="K123" i="139"/>
  <c r="M122" i="139"/>
  <c r="N122" i="139" s="1"/>
  <c r="I122" i="139"/>
  <c r="J122" i="139"/>
  <c r="L122" i="139"/>
  <c r="K122" i="139"/>
  <c r="M121" i="139"/>
  <c r="N121" i="139" s="1"/>
  <c r="I121" i="139"/>
  <c r="J121" i="139"/>
  <c r="L121" i="139"/>
  <c r="K121" i="139"/>
  <c r="M120" i="139"/>
  <c r="N120" i="139" s="1"/>
  <c r="I120" i="139"/>
  <c r="J120" i="139"/>
  <c r="L120" i="139"/>
  <c r="K120" i="139"/>
  <c r="M119" i="139"/>
  <c r="N119" i="139" s="1"/>
  <c r="I119" i="139"/>
  <c r="J119" i="139"/>
  <c r="L119" i="139"/>
  <c r="K119" i="139"/>
  <c r="M118" i="139"/>
  <c r="N118" i="139" s="1"/>
  <c r="I118" i="139"/>
  <c r="J118" i="139"/>
  <c r="L118" i="139"/>
  <c r="K118" i="139"/>
  <c r="M117" i="139"/>
  <c r="N117" i="139" s="1"/>
  <c r="I117" i="139"/>
  <c r="J117" i="139"/>
  <c r="L117" i="139"/>
  <c r="K117" i="139"/>
  <c r="M116" i="139"/>
  <c r="N116" i="139" s="1"/>
  <c r="I116" i="139"/>
  <c r="J116" i="139"/>
  <c r="L116" i="139"/>
  <c r="K116" i="139"/>
  <c r="M115" i="139"/>
  <c r="N115" i="139" s="1"/>
  <c r="I115" i="139"/>
  <c r="J115" i="139"/>
  <c r="L115" i="139"/>
  <c r="K115" i="139"/>
  <c r="M114" i="139"/>
  <c r="N114" i="139" s="1"/>
  <c r="I114" i="139"/>
  <c r="J114" i="139"/>
  <c r="L114" i="139"/>
  <c r="K114" i="139"/>
  <c r="M113" i="139"/>
  <c r="N113" i="139" s="1"/>
  <c r="I113" i="139"/>
  <c r="J113" i="139"/>
  <c r="L113" i="139"/>
  <c r="K113" i="139"/>
  <c r="M112" i="139"/>
  <c r="N112" i="139" s="1"/>
  <c r="I112" i="139"/>
  <c r="J112" i="139"/>
  <c r="L112" i="139"/>
  <c r="K112" i="139"/>
  <c r="M111" i="139"/>
  <c r="N111" i="139" s="1"/>
  <c r="I111" i="139"/>
  <c r="J111" i="139"/>
  <c r="L111" i="139"/>
  <c r="K111" i="139"/>
  <c r="M110" i="139"/>
  <c r="N110" i="139" s="1"/>
  <c r="I110" i="139"/>
  <c r="J110" i="139"/>
  <c r="L110" i="139"/>
  <c r="K110" i="139"/>
  <c r="M109" i="139"/>
  <c r="N109" i="139" s="1"/>
  <c r="I109" i="139"/>
  <c r="J109" i="139"/>
  <c r="L109" i="139"/>
  <c r="K109" i="139"/>
  <c r="M108" i="139"/>
  <c r="N108" i="139" s="1"/>
  <c r="I108" i="139"/>
  <c r="J108" i="139"/>
  <c r="L108" i="139"/>
  <c r="K108" i="139"/>
  <c r="M107" i="139"/>
  <c r="N107" i="139" s="1"/>
  <c r="I107" i="139"/>
  <c r="J107" i="139"/>
  <c r="L107" i="139"/>
  <c r="K107" i="139"/>
  <c r="M106" i="139"/>
  <c r="N106" i="139" s="1"/>
  <c r="I106" i="139"/>
  <c r="J106" i="139"/>
  <c r="L106" i="139"/>
  <c r="K106" i="139"/>
  <c r="M105" i="139"/>
  <c r="N105" i="139" s="1"/>
  <c r="I105" i="139"/>
  <c r="J105" i="139"/>
  <c r="L105" i="139"/>
  <c r="K105" i="139"/>
  <c r="M104" i="139"/>
  <c r="N104" i="139" s="1"/>
  <c r="I104" i="139"/>
  <c r="J104" i="139"/>
  <c r="L104" i="139"/>
  <c r="K104" i="139"/>
  <c r="M103" i="139"/>
  <c r="N103" i="139" s="1"/>
  <c r="I103" i="139"/>
  <c r="J103" i="139"/>
  <c r="L103" i="139"/>
  <c r="K103" i="139"/>
  <c r="M102" i="139"/>
  <c r="N102" i="139" s="1"/>
  <c r="I102" i="139"/>
  <c r="J102" i="139"/>
  <c r="L102" i="139"/>
  <c r="K102" i="139"/>
  <c r="M101" i="139"/>
  <c r="N101" i="139" s="1"/>
  <c r="I101" i="139"/>
  <c r="J101" i="139"/>
  <c r="L101" i="139"/>
  <c r="K101" i="139"/>
  <c r="M100" i="139"/>
  <c r="N100" i="139" s="1"/>
  <c r="I100" i="139"/>
  <c r="J100" i="139"/>
  <c r="L100" i="139"/>
  <c r="K100" i="139"/>
  <c r="M99" i="139"/>
  <c r="N99" i="139" s="1"/>
  <c r="I99" i="139"/>
  <c r="J99" i="139"/>
  <c r="L99" i="139"/>
  <c r="K99" i="139"/>
  <c r="M98" i="139"/>
  <c r="N98" i="139" s="1"/>
  <c r="I98" i="139"/>
  <c r="J98" i="139"/>
  <c r="L98" i="139"/>
  <c r="K98" i="139"/>
  <c r="M97" i="139"/>
  <c r="N97" i="139" s="1"/>
  <c r="I97" i="139"/>
  <c r="J97" i="139"/>
  <c r="L97" i="139"/>
  <c r="K97" i="139"/>
  <c r="M96" i="139"/>
  <c r="I96" i="139"/>
  <c r="H132" i="139"/>
  <c r="G132" i="139"/>
  <c r="F132" i="139"/>
  <c r="M132" i="139" s="1"/>
  <c r="L96" i="139"/>
  <c r="D132" i="139"/>
  <c r="C132" i="139"/>
  <c r="E93" i="139"/>
  <c r="C93" i="139"/>
  <c r="A91" i="139"/>
  <c r="L87" i="139"/>
  <c r="M87" i="139"/>
  <c r="D2243" i="139"/>
  <c r="L86" i="139"/>
  <c r="M86" i="139"/>
  <c r="D2242" i="139"/>
  <c r="L85" i="139"/>
  <c r="D2241" i="139"/>
  <c r="L84" i="139"/>
  <c r="D2240" i="139"/>
  <c r="L83" i="139"/>
  <c r="M83" i="139"/>
  <c r="D2239" i="139"/>
  <c r="L82" i="139"/>
  <c r="M82" i="139"/>
  <c r="D2238" i="139"/>
  <c r="L81" i="139"/>
  <c r="D2237" i="139"/>
  <c r="L80" i="139"/>
  <c r="D2236" i="139"/>
  <c r="L79" i="139"/>
  <c r="M79" i="139"/>
  <c r="D2235" i="139"/>
  <c r="L78" i="139"/>
  <c r="M78" i="139"/>
  <c r="D2234" i="139"/>
  <c r="L77" i="139"/>
  <c r="D2233" i="139"/>
  <c r="L76" i="139"/>
  <c r="D2232" i="139"/>
  <c r="L75" i="139"/>
  <c r="M75" i="139"/>
  <c r="D2231" i="139"/>
  <c r="L74" i="139"/>
  <c r="M74" i="139"/>
  <c r="D2230" i="139"/>
  <c r="L73" i="139"/>
  <c r="D2229" i="139"/>
  <c r="L72" i="139"/>
  <c r="D2228" i="139"/>
  <c r="L71" i="139"/>
  <c r="M71" i="139"/>
  <c r="D2227" i="139"/>
  <c r="L70" i="139"/>
  <c r="M70" i="139"/>
  <c r="D2226" i="139"/>
  <c r="L69" i="139"/>
  <c r="D2225" i="139"/>
  <c r="L68" i="139"/>
  <c r="D2224" i="139"/>
  <c r="L67" i="139"/>
  <c r="M67" i="139"/>
  <c r="D2223" i="139"/>
  <c r="L66" i="139"/>
  <c r="M66" i="139"/>
  <c r="D2222" i="139"/>
  <c r="L65" i="139"/>
  <c r="D2221" i="139"/>
  <c r="L64" i="139"/>
  <c r="D2220" i="139"/>
  <c r="L63" i="139"/>
  <c r="M63" i="139"/>
  <c r="D2219" i="139"/>
  <c r="L62" i="139"/>
  <c r="M62" i="139"/>
  <c r="D2218" i="139"/>
  <c r="L61" i="139"/>
  <c r="D2217" i="139"/>
  <c r="L60" i="139"/>
  <c r="D2216" i="139"/>
  <c r="L59" i="139"/>
  <c r="M59" i="139"/>
  <c r="D2215" i="139"/>
  <c r="L58" i="139"/>
  <c r="M58" i="139"/>
  <c r="D2214" i="139"/>
  <c r="L57" i="139"/>
  <c r="D2213" i="139"/>
  <c r="L56" i="139"/>
  <c r="D2212" i="139"/>
  <c r="L55" i="139"/>
  <c r="M55" i="139"/>
  <c r="D2211" i="139"/>
  <c r="L54" i="139"/>
  <c r="M54" i="139"/>
  <c r="D2210" i="139"/>
  <c r="L53" i="139"/>
  <c r="D2209" i="139"/>
  <c r="L52" i="139"/>
  <c r="D2208" i="139"/>
  <c r="D2244" i="139" s="1"/>
  <c r="E49" i="139"/>
  <c r="C49" i="139"/>
  <c r="A47" i="139"/>
  <c r="G44" i="139"/>
  <c r="M43" i="139"/>
  <c r="N43" i="139" s="1"/>
  <c r="K43" i="139"/>
  <c r="L43" i="139"/>
  <c r="M42" i="139"/>
  <c r="N42" i="139" s="1"/>
  <c r="K42" i="139"/>
  <c r="L42" i="139"/>
  <c r="M41" i="139"/>
  <c r="N41" i="139" s="1"/>
  <c r="K41" i="139"/>
  <c r="L41" i="139"/>
  <c r="M40" i="139"/>
  <c r="N40" i="139" s="1"/>
  <c r="K40" i="139"/>
  <c r="L40" i="139"/>
  <c r="M39" i="139"/>
  <c r="N39" i="139" s="1"/>
  <c r="K39" i="139"/>
  <c r="L39" i="139"/>
  <c r="M38" i="139"/>
  <c r="N38" i="139" s="1"/>
  <c r="K38" i="139"/>
  <c r="L38" i="139"/>
  <c r="M37" i="139"/>
  <c r="L37" i="139"/>
  <c r="M36" i="139"/>
  <c r="M35" i="139"/>
  <c r="M34" i="139"/>
  <c r="M33" i="139"/>
  <c r="M32" i="139"/>
  <c r="M31" i="139"/>
  <c r="M30" i="139"/>
  <c r="M29" i="139"/>
  <c r="M28" i="139"/>
  <c r="M27" i="139"/>
  <c r="M26" i="139"/>
  <c r="M25" i="139"/>
  <c r="M24" i="139"/>
  <c r="M23" i="139"/>
  <c r="M22" i="139"/>
  <c r="M21" i="139"/>
  <c r="M20" i="139"/>
  <c r="M19" i="139"/>
  <c r="M18" i="139"/>
  <c r="M17" i="139"/>
  <c r="M16" i="139"/>
  <c r="M15" i="139"/>
  <c r="M14" i="139"/>
  <c r="M13" i="139"/>
  <c r="M12" i="139"/>
  <c r="M11" i="139"/>
  <c r="M10" i="139"/>
  <c r="M9" i="139"/>
  <c r="M8" i="139"/>
  <c r="R20" i="138"/>
  <c r="Q20" i="138"/>
  <c r="O20" i="138"/>
  <c r="N20" i="138"/>
  <c r="H20" i="138"/>
  <c r="S20" i="138" s="1"/>
  <c r="E20" i="138"/>
  <c r="P20" i="138" s="1"/>
  <c r="C18" i="138"/>
  <c r="N18" i="138" s="1"/>
  <c r="R16" i="138"/>
  <c r="Q16" i="138"/>
  <c r="O16" i="138"/>
  <c r="N16" i="138"/>
  <c r="H16" i="138"/>
  <c r="S16" i="138" s="1"/>
  <c r="E16" i="138"/>
  <c r="P16" i="138" s="1"/>
  <c r="G14" i="138"/>
  <c r="F14" i="138"/>
  <c r="F18" i="138" s="1"/>
  <c r="D14" i="138"/>
  <c r="O14" i="138" s="1"/>
  <c r="C14" i="138"/>
  <c r="R12" i="138"/>
  <c r="Q12" i="138"/>
  <c r="O12" i="138"/>
  <c r="N12" i="138"/>
  <c r="H12" i="138"/>
  <c r="S12" i="138" s="1"/>
  <c r="E12" i="138"/>
  <c r="P12" i="138" s="1"/>
  <c r="R10" i="138"/>
  <c r="Q10" i="138"/>
  <c r="P10" i="138"/>
  <c r="O10" i="138"/>
  <c r="N10" i="138"/>
  <c r="H10" i="138"/>
  <c r="S10" i="138" s="1"/>
  <c r="S8" i="138"/>
  <c r="R8" i="138"/>
  <c r="Q8" i="138"/>
  <c r="O8" i="138"/>
  <c r="N8" i="138"/>
  <c r="H8" i="138"/>
  <c r="E8" i="138"/>
  <c r="P8" i="138" s="1"/>
  <c r="S6" i="138"/>
  <c r="R6" i="138"/>
  <c r="Q6" i="138"/>
  <c r="O6" i="138"/>
  <c r="N6" i="138"/>
  <c r="H6" i="138"/>
  <c r="E6" i="138"/>
  <c r="P6" i="138" s="1"/>
  <c r="Q51" i="137"/>
  <c r="H51" i="137"/>
  <c r="Q50" i="137"/>
  <c r="N50" i="137"/>
  <c r="H50" i="137"/>
  <c r="Q49" i="137"/>
  <c r="N49" i="137"/>
  <c r="C49" i="137"/>
  <c r="I49" i="137" s="1"/>
  <c r="J49" i="137"/>
  <c r="H49" i="137"/>
  <c r="D49" i="137"/>
  <c r="E49" i="137" s="1"/>
  <c r="Q48" i="137"/>
  <c r="I48" i="137"/>
  <c r="H48" i="137"/>
  <c r="C48" i="137"/>
  <c r="Q47" i="137"/>
  <c r="H47" i="137"/>
  <c r="D47" i="137"/>
  <c r="Q46" i="137"/>
  <c r="N46" i="137"/>
  <c r="H46" i="137"/>
  <c r="C46" i="137"/>
  <c r="I46" i="137" s="1"/>
  <c r="Q45" i="137"/>
  <c r="N45" i="137"/>
  <c r="J45" i="137"/>
  <c r="H45" i="137"/>
  <c r="D45" i="137"/>
  <c r="Q44" i="137"/>
  <c r="I44" i="137"/>
  <c r="H44" i="137"/>
  <c r="C44" i="137"/>
  <c r="Q43" i="137"/>
  <c r="H43" i="137"/>
  <c r="Q42" i="137"/>
  <c r="N42" i="137"/>
  <c r="H42" i="137"/>
  <c r="C42" i="137"/>
  <c r="I42" i="137" s="1"/>
  <c r="Q41" i="137"/>
  <c r="N41" i="137"/>
  <c r="C41" i="137"/>
  <c r="I41" i="137" s="1"/>
  <c r="J41" i="137"/>
  <c r="H41" i="137"/>
  <c r="D41" i="137"/>
  <c r="Q40" i="137"/>
  <c r="I40" i="137"/>
  <c r="H40" i="137"/>
  <c r="C40" i="137"/>
  <c r="Q39" i="137"/>
  <c r="H39" i="137"/>
  <c r="D39" i="137"/>
  <c r="Q38" i="137"/>
  <c r="N38" i="137"/>
  <c r="H38" i="137"/>
  <c r="Q37" i="137"/>
  <c r="N37" i="137"/>
  <c r="J37" i="137"/>
  <c r="H37" i="137"/>
  <c r="D37" i="137"/>
  <c r="Q36" i="137"/>
  <c r="I36" i="137"/>
  <c r="H36" i="137"/>
  <c r="C36" i="137"/>
  <c r="Q35" i="137"/>
  <c r="H35" i="137"/>
  <c r="Q34" i="137"/>
  <c r="N34" i="137"/>
  <c r="H34" i="137"/>
  <c r="D33" i="137"/>
  <c r="C33" i="137"/>
  <c r="D32" i="137"/>
  <c r="C32" i="137"/>
  <c r="Q31" i="137"/>
  <c r="N31" i="137"/>
  <c r="C31" i="137"/>
  <c r="I31" i="137" s="1"/>
  <c r="J31" i="137"/>
  <c r="H31" i="137"/>
  <c r="D31" i="137"/>
  <c r="E31" i="137" s="1"/>
  <c r="Q30" i="137"/>
  <c r="I30" i="137"/>
  <c r="H30" i="137"/>
  <c r="C30" i="137"/>
  <c r="Q29" i="137"/>
  <c r="H29" i="137"/>
  <c r="D29" i="137"/>
  <c r="Q28" i="137"/>
  <c r="N28" i="137"/>
  <c r="H28" i="137"/>
  <c r="C28" i="137"/>
  <c r="I28" i="137" s="1"/>
  <c r="Q27" i="137"/>
  <c r="N27" i="137"/>
  <c r="J27" i="137"/>
  <c r="H27" i="137"/>
  <c r="D27" i="137"/>
  <c r="Q26" i="137"/>
  <c r="I26" i="137"/>
  <c r="H26" i="137"/>
  <c r="C26" i="137"/>
  <c r="Q25" i="137"/>
  <c r="H25" i="137"/>
  <c r="Q24" i="137"/>
  <c r="N24" i="137"/>
  <c r="H24" i="137"/>
  <c r="C24" i="137"/>
  <c r="I24" i="137" s="1"/>
  <c r="Q23" i="137"/>
  <c r="N23" i="137"/>
  <c r="C23" i="137"/>
  <c r="I23" i="137" s="1"/>
  <c r="J23" i="137"/>
  <c r="H23" i="137"/>
  <c r="D23" i="137"/>
  <c r="E23" i="137" s="1"/>
  <c r="Q22" i="137"/>
  <c r="I22" i="137"/>
  <c r="H22" i="137"/>
  <c r="C22" i="137"/>
  <c r="Q21" i="137"/>
  <c r="H21" i="137"/>
  <c r="D21" i="137"/>
  <c r="Q20" i="137"/>
  <c r="N20" i="137"/>
  <c r="H20" i="137"/>
  <c r="Q19" i="137"/>
  <c r="N19" i="137"/>
  <c r="J19" i="137"/>
  <c r="H19" i="137"/>
  <c r="D19" i="137"/>
  <c r="Q18" i="137"/>
  <c r="I18" i="137"/>
  <c r="H18" i="137"/>
  <c r="C18" i="137"/>
  <c r="Q17" i="137"/>
  <c r="H17" i="137"/>
  <c r="N16" i="137"/>
  <c r="F52" i="137"/>
  <c r="K85" i="136"/>
  <c r="D85" i="136"/>
  <c r="C85" i="136"/>
  <c r="M84" i="136"/>
  <c r="N84" i="136" s="1"/>
  <c r="K84" i="136"/>
  <c r="I84" i="136"/>
  <c r="J84" i="136"/>
  <c r="L84" i="136"/>
  <c r="M83" i="136"/>
  <c r="N83" i="136" s="1"/>
  <c r="K83" i="136"/>
  <c r="I83" i="136"/>
  <c r="J83" i="136"/>
  <c r="L83" i="136"/>
  <c r="M82" i="136"/>
  <c r="N82" i="136" s="1"/>
  <c r="K82" i="136"/>
  <c r="I82" i="136"/>
  <c r="J82" i="136"/>
  <c r="M81" i="136"/>
  <c r="N81" i="136" s="1"/>
  <c r="K81" i="136"/>
  <c r="I81" i="136"/>
  <c r="J81" i="136"/>
  <c r="L81" i="136"/>
  <c r="M80" i="136"/>
  <c r="N80" i="136" s="1"/>
  <c r="K80" i="136"/>
  <c r="I80" i="136"/>
  <c r="J80" i="136"/>
  <c r="L80" i="136"/>
  <c r="M79" i="136"/>
  <c r="N79" i="136" s="1"/>
  <c r="K79" i="136"/>
  <c r="I79" i="136"/>
  <c r="J79" i="136"/>
  <c r="L79" i="136"/>
  <c r="M78" i="136"/>
  <c r="N78" i="136" s="1"/>
  <c r="K78" i="136"/>
  <c r="I78" i="136"/>
  <c r="J78" i="136"/>
  <c r="M77" i="136"/>
  <c r="N77" i="136" s="1"/>
  <c r="K77" i="136"/>
  <c r="I77" i="136"/>
  <c r="J77" i="136"/>
  <c r="L77" i="136"/>
  <c r="M76" i="136"/>
  <c r="N76" i="136" s="1"/>
  <c r="K76" i="136"/>
  <c r="I76" i="136"/>
  <c r="J76" i="136"/>
  <c r="G85" i="136"/>
  <c r="L76" i="136"/>
  <c r="M75" i="136"/>
  <c r="K75" i="136"/>
  <c r="I75" i="136"/>
  <c r="H85" i="136"/>
  <c r="J85" i="136" s="1"/>
  <c r="F85" i="136"/>
  <c r="I85" i="136" s="1"/>
  <c r="G72" i="136"/>
  <c r="K71" i="136"/>
  <c r="J71" i="136"/>
  <c r="I71" i="136"/>
  <c r="L72" i="136"/>
  <c r="J70" i="136"/>
  <c r="F72" i="136"/>
  <c r="E72" i="136"/>
  <c r="D72" i="136"/>
  <c r="I70" i="136"/>
  <c r="J68" i="136"/>
  <c r="I68" i="136"/>
  <c r="L69" i="136"/>
  <c r="J67" i="136"/>
  <c r="G69" i="136"/>
  <c r="F69" i="136"/>
  <c r="E69" i="136"/>
  <c r="D69" i="136"/>
  <c r="I67" i="136"/>
  <c r="J16" i="138"/>
  <c r="G66" i="136"/>
  <c r="K65" i="136"/>
  <c r="J65" i="136"/>
  <c r="I65" i="136"/>
  <c r="J64" i="136"/>
  <c r="F66" i="136"/>
  <c r="E66" i="136"/>
  <c r="D66" i="136"/>
  <c r="I64" i="136"/>
  <c r="C63" i="136"/>
  <c r="L63" i="136"/>
  <c r="J62" i="136"/>
  <c r="G63" i="136"/>
  <c r="F63" i="136"/>
  <c r="I63" i="136" s="1"/>
  <c r="E63" i="136"/>
  <c r="D63" i="136"/>
  <c r="I62" i="136"/>
  <c r="C61" i="136"/>
  <c r="L61" i="136"/>
  <c r="J60" i="136"/>
  <c r="G61" i="136"/>
  <c r="F61" i="136"/>
  <c r="I61" i="136" s="1"/>
  <c r="E61" i="136"/>
  <c r="D61" i="136"/>
  <c r="I60" i="136"/>
  <c r="J58" i="136"/>
  <c r="I58" i="136"/>
  <c r="J57" i="136"/>
  <c r="I57" i="136"/>
  <c r="K56" i="136"/>
  <c r="J56" i="136"/>
  <c r="I56" i="136"/>
  <c r="K55" i="136"/>
  <c r="J55" i="136"/>
  <c r="I55" i="136"/>
  <c r="J54" i="136"/>
  <c r="I54" i="136"/>
  <c r="J53" i="136"/>
  <c r="I53" i="136"/>
  <c r="K52" i="136"/>
  <c r="J52" i="136"/>
  <c r="J61" i="136" s="1"/>
  <c r="I52" i="136"/>
  <c r="K51" i="136"/>
  <c r="J51" i="136"/>
  <c r="I51" i="136"/>
  <c r="L59" i="136"/>
  <c r="J50" i="136"/>
  <c r="J59" i="136" s="1"/>
  <c r="G59" i="136"/>
  <c r="F59" i="136"/>
  <c r="E59" i="136"/>
  <c r="D59" i="136"/>
  <c r="I50" i="136"/>
  <c r="J48" i="136"/>
  <c r="I48" i="136"/>
  <c r="J47" i="136"/>
  <c r="I47" i="136"/>
  <c r="K46" i="136"/>
  <c r="J46" i="136"/>
  <c r="I46" i="136"/>
  <c r="K45" i="136"/>
  <c r="J45" i="136"/>
  <c r="I45" i="136"/>
  <c r="J44" i="136"/>
  <c r="I44" i="136"/>
  <c r="J43" i="136"/>
  <c r="I43" i="136"/>
  <c r="K42" i="136"/>
  <c r="J42" i="136"/>
  <c r="I42" i="136"/>
  <c r="K41" i="136"/>
  <c r="J41" i="136"/>
  <c r="I41" i="136"/>
  <c r="J40" i="136"/>
  <c r="I40" i="136"/>
  <c r="J39" i="136"/>
  <c r="I39" i="136"/>
  <c r="K38" i="136"/>
  <c r="J38" i="136"/>
  <c r="I38" i="136"/>
  <c r="K37" i="136"/>
  <c r="J37" i="136"/>
  <c r="I37" i="136"/>
  <c r="J36" i="136"/>
  <c r="I36" i="136"/>
  <c r="L49" i="136"/>
  <c r="J35" i="136"/>
  <c r="G49" i="136"/>
  <c r="F49" i="136"/>
  <c r="E49" i="136"/>
  <c r="D49" i="136"/>
  <c r="I35" i="136"/>
  <c r="J33" i="136"/>
  <c r="I33" i="136"/>
  <c r="K32" i="136"/>
  <c r="J32" i="136"/>
  <c r="I32" i="136"/>
  <c r="K31" i="136"/>
  <c r="J31" i="136"/>
  <c r="I31" i="136"/>
  <c r="J30" i="136"/>
  <c r="I30" i="136"/>
  <c r="J29" i="136"/>
  <c r="I29" i="136"/>
  <c r="K28" i="136"/>
  <c r="J28" i="136"/>
  <c r="I28" i="136"/>
  <c r="K27" i="136"/>
  <c r="J27" i="136"/>
  <c r="I27" i="136"/>
  <c r="J26" i="136"/>
  <c r="I26" i="136"/>
  <c r="J25" i="136"/>
  <c r="I25" i="136"/>
  <c r="K24" i="136"/>
  <c r="J24" i="136"/>
  <c r="I24" i="136"/>
  <c r="K23" i="136"/>
  <c r="J23" i="136"/>
  <c r="I23" i="136"/>
  <c r="J22" i="136"/>
  <c r="I22" i="136"/>
  <c r="J21" i="136"/>
  <c r="I21" i="136"/>
  <c r="K20" i="136"/>
  <c r="J20" i="136"/>
  <c r="I20" i="136"/>
  <c r="K19" i="136"/>
  <c r="J19" i="136"/>
  <c r="I19" i="136"/>
  <c r="J18" i="136"/>
  <c r="I18" i="136"/>
  <c r="J17" i="136"/>
  <c r="G34" i="136"/>
  <c r="I17" i="136"/>
  <c r="L34" i="136"/>
  <c r="K16" i="136"/>
  <c r="J16" i="136"/>
  <c r="F34" i="136"/>
  <c r="E34" i="136"/>
  <c r="D34" i="136"/>
  <c r="D73" i="136" s="1"/>
  <c r="I16" i="136"/>
  <c r="D79" i="135"/>
  <c r="C79" i="135"/>
  <c r="M78" i="135"/>
  <c r="N78" i="135" s="1"/>
  <c r="K78" i="135"/>
  <c r="I78" i="135"/>
  <c r="J78" i="135"/>
  <c r="L78" i="135"/>
  <c r="M77" i="135"/>
  <c r="N77" i="135" s="1"/>
  <c r="K77" i="135"/>
  <c r="J77" i="135"/>
  <c r="I77" i="135"/>
  <c r="L77" i="135"/>
  <c r="M76" i="135"/>
  <c r="K76" i="135"/>
  <c r="I76" i="135"/>
  <c r="J76" i="135"/>
  <c r="L76" i="135"/>
  <c r="M75" i="135"/>
  <c r="N75" i="135" s="1"/>
  <c r="K75" i="135"/>
  <c r="J75" i="135"/>
  <c r="I75" i="135"/>
  <c r="L75" i="135"/>
  <c r="M74" i="135"/>
  <c r="N74" i="135" s="1"/>
  <c r="K74" i="135"/>
  <c r="I74" i="135"/>
  <c r="J74" i="135"/>
  <c r="M73" i="135"/>
  <c r="N73" i="135" s="1"/>
  <c r="K73" i="135"/>
  <c r="J73" i="135"/>
  <c r="I73" i="135"/>
  <c r="L73" i="135"/>
  <c r="M72" i="135"/>
  <c r="K72" i="135"/>
  <c r="K79" i="135" s="1"/>
  <c r="I72" i="135"/>
  <c r="J72" i="135"/>
  <c r="M71" i="135"/>
  <c r="N71" i="135" s="1"/>
  <c r="K71" i="135"/>
  <c r="J71" i="135"/>
  <c r="I71" i="135"/>
  <c r="L71" i="135"/>
  <c r="M70" i="135"/>
  <c r="N70" i="135" s="1"/>
  <c r="K70" i="135"/>
  <c r="I70" i="135"/>
  <c r="J70" i="135"/>
  <c r="G79" i="135"/>
  <c r="L70" i="135"/>
  <c r="M69" i="135"/>
  <c r="K69" i="135"/>
  <c r="J69" i="135"/>
  <c r="I69" i="135"/>
  <c r="F79" i="135"/>
  <c r="I79" i="135" s="1"/>
  <c r="J65" i="135"/>
  <c r="I65" i="135"/>
  <c r="L66" i="135"/>
  <c r="J64" i="135"/>
  <c r="G66" i="135"/>
  <c r="F66" i="135"/>
  <c r="E66" i="135"/>
  <c r="D66" i="135"/>
  <c r="I64" i="135"/>
  <c r="J62" i="135"/>
  <c r="G63" i="135"/>
  <c r="I62" i="135"/>
  <c r="L63" i="135"/>
  <c r="K61" i="135"/>
  <c r="J61" i="135"/>
  <c r="F63" i="135"/>
  <c r="E63" i="135"/>
  <c r="D63" i="135"/>
  <c r="I61" i="135"/>
  <c r="J59" i="135"/>
  <c r="I59" i="135"/>
  <c r="J58" i="135"/>
  <c r="G60" i="135"/>
  <c r="F60" i="135"/>
  <c r="E60" i="135"/>
  <c r="D60" i="135"/>
  <c r="I58" i="135"/>
  <c r="L57" i="135"/>
  <c r="J56" i="135"/>
  <c r="G57" i="135"/>
  <c r="F57" i="135"/>
  <c r="E57" i="135"/>
  <c r="D57" i="135"/>
  <c r="I56" i="135"/>
  <c r="L55" i="135"/>
  <c r="J54" i="135"/>
  <c r="G55" i="135"/>
  <c r="F55" i="135"/>
  <c r="E55" i="135"/>
  <c r="D55" i="135"/>
  <c r="I54" i="135"/>
  <c r="J52" i="135"/>
  <c r="I52" i="135"/>
  <c r="K51" i="135"/>
  <c r="J51" i="135"/>
  <c r="I51" i="135"/>
  <c r="K50" i="135"/>
  <c r="J50" i="135"/>
  <c r="I50" i="135"/>
  <c r="J49" i="135"/>
  <c r="I49" i="135"/>
  <c r="J48" i="135"/>
  <c r="I48" i="135"/>
  <c r="K47" i="135"/>
  <c r="J47" i="135"/>
  <c r="I47" i="135"/>
  <c r="K46" i="135"/>
  <c r="J46" i="135"/>
  <c r="I46" i="135"/>
  <c r="J45" i="135"/>
  <c r="I45" i="135"/>
  <c r="L53" i="135"/>
  <c r="J44" i="135"/>
  <c r="G53" i="135"/>
  <c r="F53" i="135"/>
  <c r="E53" i="135"/>
  <c r="D53" i="135"/>
  <c r="I44" i="135"/>
  <c r="J42" i="135"/>
  <c r="I42" i="135"/>
  <c r="K41" i="135"/>
  <c r="J41" i="135"/>
  <c r="I41" i="135"/>
  <c r="K40" i="135"/>
  <c r="J40" i="135"/>
  <c r="I40" i="135"/>
  <c r="J39" i="135"/>
  <c r="I39" i="135"/>
  <c r="J38" i="135"/>
  <c r="I38" i="135"/>
  <c r="K37" i="135"/>
  <c r="J37" i="135"/>
  <c r="I37" i="135"/>
  <c r="K36" i="135"/>
  <c r="J36" i="135"/>
  <c r="I36" i="135"/>
  <c r="J35" i="135"/>
  <c r="I35" i="135"/>
  <c r="J34" i="135"/>
  <c r="I34" i="135"/>
  <c r="K33" i="135"/>
  <c r="J33" i="135"/>
  <c r="I33" i="135"/>
  <c r="K32" i="135"/>
  <c r="J32" i="135"/>
  <c r="I32" i="135"/>
  <c r="J31" i="135"/>
  <c r="I31" i="135"/>
  <c r="J30" i="135"/>
  <c r="G43" i="135"/>
  <c r="I30" i="135"/>
  <c r="L43" i="135"/>
  <c r="K29" i="135"/>
  <c r="J29" i="135"/>
  <c r="F43" i="135"/>
  <c r="E43" i="135"/>
  <c r="D43" i="135"/>
  <c r="I29" i="135"/>
  <c r="I27" i="135"/>
  <c r="K26" i="135"/>
  <c r="I26" i="135"/>
  <c r="I25" i="135"/>
  <c r="N24" i="135"/>
  <c r="I24" i="135"/>
  <c r="K23" i="135"/>
  <c r="I23" i="135"/>
  <c r="K22" i="135"/>
  <c r="I22" i="135"/>
  <c r="N21" i="135"/>
  <c r="I21" i="135"/>
  <c r="I20" i="135"/>
  <c r="I19" i="135"/>
  <c r="K18" i="135"/>
  <c r="I18" i="135"/>
  <c r="I17" i="135"/>
  <c r="G28" i="135"/>
  <c r="F28" i="135"/>
  <c r="E28" i="135"/>
  <c r="E67" i="135" s="1"/>
  <c r="I16" i="135"/>
  <c r="G57" i="134"/>
  <c r="C57" i="134"/>
  <c r="L52" i="134"/>
  <c r="I52" i="134"/>
  <c r="L51" i="134"/>
  <c r="I51" i="134"/>
  <c r="L50" i="134"/>
  <c r="I50" i="134"/>
  <c r="L49" i="134"/>
  <c r="I49" i="134"/>
  <c r="L48" i="134"/>
  <c r="I48" i="134"/>
  <c r="L47" i="134"/>
  <c r="I47" i="134"/>
  <c r="I46" i="134"/>
  <c r="L46" i="134"/>
  <c r="K46" i="134"/>
  <c r="K45" i="134"/>
  <c r="L45" i="134"/>
  <c r="I45" i="134"/>
  <c r="I44" i="134"/>
  <c r="L44" i="134"/>
  <c r="K44" i="134"/>
  <c r="K43" i="134"/>
  <c r="L43" i="134"/>
  <c r="I43" i="134"/>
  <c r="I42" i="134"/>
  <c r="L42" i="134"/>
  <c r="K42" i="134"/>
  <c r="K41" i="134"/>
  <c r="L41" i="134"/>
  <c r="I41" i="134"/>
  <c r="I40" i="134"/>
  <c r="F56" i="134"/>
  <c r="E56" i="134"/>
  <c r="D56" i="134"/>
  <c r="K39" i="134"/>
  <c r="L39" i="134"/>
  <c r="I39" i="134"/>
  <c r="I38" i="134"/>
  <c r="J38" i="134"/>
  <c r="L38" i="134"/>
  <c r="K38" i="134"/>
  <c r="M37" i="134"/>
  <c r="K37" i="134"/>
  <c r="L37" i="134"/>
  <c r="I37" i="134"/>
  <c r="I36" i="134"/>
  <c r="M36" i="134"/>
  <c r="L36" i="134"/>
  <c r="K36" i="134"/>
  <c r="K35" i="134"/>
  <c r="L35" i="134"/>
  <c r="I35" i="134"/>
  <c r="I32" i="134"/>
  <c r="L32" i="134"/>
  <c r="K32" i="134"/>
  <c r="K31" i="134"/>
  <c r="L31" i="134"/>
  <c r="I31" i="134"/>
  <c r="I30" i="134"/>
  <c r="M30" i="134"/>
  <c r="L30" i="134"/>
  <c r="K30" i="134"/>
  <c r="K29" i="134"/>
  <c r="L29" i="134"/>
  <c r="I29" i="134"/>
  <c r="I28" i="134"/>
  <c r="J28" i="134"/>
  <c r="L28" i="134"/>
  <c r="K28" i="134"/>
  <c r="K27" i="134"/>
  <c r="L27" i="134"/>
  <c r="I27" i="134"/>
  <c r="I26" i="134"/>
  <c r="J26" i="134"/>
  <c r="L26" i="134"/>
  <c r="K26" i="134"/>
  <c r="M25" i="134"/>
  <c r="K25" i="134"/>
  <c r="L25" i="134"/>
  <c r="I25" i="134"/>
  <c r="I24" i="134"/>
  <c r="J24" i="134"/>
  <c r="L24" i="134"/>
  <c r="K24" i="134"/>
  <c r="K23" i="134"/>
  <c r="L23" i="134"/>
  <c r="I23" i="134"/>
  <c r="I22" i="134"/>
  <c r="J22" i="134"/>
  <c r="L22" i="134"/>
  <c r="K22" i="134"/>
  <c r="K21" i="134"/>
  <c r="L21" i="134"/>
  <c r="I21" i="134"/>
  <c r="M20" i="134"/>
  <c r="I20" i="134"/>
  <c r="F57" i="134"/>
  <c r="E57" i="134"/>
  <c r="K20" i="134"/>
  <c r="K57" i="134" s="1"/>
  <c r="K19" i="134"/>
  <c r="M19" i="134"/>
  <c r="N19" i="134" s="1"/>
  <c r="L19" i="134"/>
  <c r="I19" i="134"/>
  <c r="I18" i="134"/>
  <c r="F58" i="134"/>
  <c r="E58" i="134"/>
  <c r="D58" i="134"/>
  <c r="K17" i="134"/>
  <c r="M17" i="134"/>
  <c r="L17" i="134"/>
  <c r="F59" i="134"/>
  <c r="D59" i="134"/>
  <c r="I17" i="134"/>
  <c r="N30" i="134" l="1"/>
  <c r="N36" i="134"/>
  <c r="C15" i="138"/>
  <c r="N15" i="138" s="1"/>
  <c r="L59" i="134"/>
  <c r="G73" i="136"/>
  <c r="N17" i="134"/>
  <c r="G67" i="135"/>
  <c r="K34" i="136"/>
  <c r="J18" i="134"/>
  <c r="M18" i="134"/>
  <c r="J32" i="134"/>
  <c r="J40" i="134"/>
  <c r="J42" i="134"/>
  <c r="M42" i="134"/>
  <c r="N42" i="134" s="1"/>
  <c r="J44" i="134"/>
  <c r="C53" i="134"/>
  <c r="G56" i="134"/>
  <c r="C59" i="134"/>
  <c r="I59" i="134" s="1"/>
  <c r="J23" i="135"/>
  <c r="J27" i="135"/>
  <c r="N52" i="135"/>
  <c r="N29" i="136"/>
  <c r="J29" i="137"/>
  <c r="K29" i="137" s="1"/>
  <c r="E41" i="137"/>
  <c r="C47" i="137"/>
  <c r="I47" i="137" s="1"/>
  <c r="N47" i="137"/>
  <c r="F22" i="138"/>
  <c r="F19" i="138"/>
  <c r="Q19" i="138" s="1"/>
  <c r="Q18" i="138"/>
  <c r="C22" i="138"/>
  <c r="N11" i="139"/>
  <c r="N17" i="139"/>
  <c r="N22" i="139"/>
  <c r="N27" i="139"/>
  <c r="N31" i="139"/>
  <c r="N35" i="139"/>
  <c r="H2208" i="139"/>
  <c r="J52" i="139"/>
  <c r="H2212" i="139"/>
  <c r="J2212" i="139" s="1"/>
  <c r="J56" i="139"/>
  <c r="H2216" i="139"/>
  <c r="J2216" i="139" s="1"/>
  <c r="J60" i="139"/>
  <c r="N86" i="139"/>
  <c r="H88" i="139"/>
  <c r="M142" i="139"/>
  <c r="N142" i="139" s="1"/>
  <c r="I142" i="139"/>
  <c r="M154" i="139"/>
  <c r="N154" i="139" s="1"/>
  <c r="I154" i="139"/>
  <c r="M158" i="139"/>
  <c r="N158" i="139" s="1"/>
  <c r="I158" i="139"/>
  <c r="M220" i="139"/>
  <c r="N207" i="139"/>
  <c r="J228" i="139"/>
  <c r="J236" i="139"/>
  <c r="J240" i="139"/>
  <c r="J248" i="139"/>
  <c r="N262" i="139"/>
  <c r="I331" i="139"/>
  <c r="M331" i="139"/>
  <c r="N331" i="139" s="1"/>
  <c r="I347" i="139"/>
  <c r="M347" i="139"/>
  <c r="N347" i="139" s="1"/>
  <c r="M369" i="139"/>
  <c r="N369" i="139" s="1"/>
  <c r="I369" i="139"/>
  <c r="M385" i="139"/>
  <c r="N385" i="139" s="1"/>
  <c r="I385" i="139"/>
  <c r="I495" i="139"/>
  <c r="M495" i="139"/>
  <c r="N495" i="139" s="1"/>
  <c r="I519" i="139"/>
  <c r="M519" i="139"/>
  <c r="N519" i="139" s="1"/>
  <c r="I527" i="139"/>
  <c r="M527" i="139"/>
  <c r="N527" i="139" s="1"/>
  <c r="I1844" i="139"/>
  <c r="M1844" i="139"/>
  <c r="N1844" i="139" s="1"/>
  <c r="J47" i="134"/>
  <c r="M47" i="134"/>
  <c r="J48" i="134"/>
  <c r="M48" i="134"/>
  <c r="J49" i="134"/>
  <c r="M49" i="134"/>
  <c r="J50" i="134"/>
  <c r="M50" i="134"/>
  <c r="J51" i="134"/>
  <c r="M51" i="134"/>
  <c r="J52" i="134"/>
  <c r="M52" i="134"/>
  <c r="D53" i="134"/>
  <c r="H56" i="134"/>
  <c r="D57" i="134"/>
  <c r="D60" i="134" s="1"/>
  <c r="H58" i="134"/>
  <c r="J58" i="134" s="1"/>
  <c r="D28" i="135"/>
  <c r="D67" i="135" s="1"/>
  <c r="J16" i="135"/>
  <c r="H28" i="135"/>
  <c r="J20" i="135"/>
  <c r="J24" i="135"/>
  <c r="N35" i="135"/>
  <c r="C43" i="135"/>
  <c r="J53" i="135"/>
  <c r="J57" i="135" s="1"/>
  <c r="N45" i="135"/>
  <c r="C53" i="135"/>
  <c r="C55" i="135"/>
  <c r="I55" i="135" s="1"/>
  <c r="C57" i="135"/>
  <c r="C63" i="135"/>
  <c r="K63" i="135" s="1"/>
  <c r="N65" i="135"/>
  <c r="N72" i="135"/>
  <c r="E73" i="136"/>
  <c r="N22" i="136"/>
  <c r="C34" i="136"/>
  <c r="N50" i="136"/>
  <c r="N62" i="136"/>
  <c r="L75" i="136"/>
  <c r="L85" i="136" s="1"/>
  <c r="E85" i="136"/>
  <c r="G52" i="137"/>
  <c r="H52" i="137" s="1"/>
  <c r="H16" i="137"/>
  <c r="O52" i="137"/>
  <c r="Q16" i="137"/>
  <c r="D18" i="137"/>
  <c r="N18" i="137"/>
  <c r="E19" i="137"/>
  <c r="C19" i="137"/>
  <c r="I19" i="137" s="1"/>
  <c r="D25" i="137"/>
  <c r="C25" i="137"/>
  <c r="I25" i="137" s="1"/>
  <c r="N25" i="137"/>
  <c r="K31" i="137"/>
  <c r="D36" i="137"/>
  <c r="N36" i="137"/>
  <c r="E37" i="137"/>
  <c r="C37" i="137"/>
  <c r="I37" i="137" s="1"/>
  <c r="K37" i="137" s="1"/>
  <c r="D43" i="137"/>
  <c r="C43" i="137"/>
  <c r="I43" i="137" s="1"/>
  <c r="N43" i="137"/>
  <c r="K49" i="137"/>
  <c r="M52" i="137"/>
  <c r="R14" i="138"/>
  <c r="H14" i="138"/>
  <c r="S14" i="138" s="1"/>
  <c r="G18" i="138"/>
  <c r="C19" i="138"/>
  <c r="N19" i="138" s="1"/>
  <c r="C2252" i="139"/>
  <c r="I8" i="139"/>
  <c r="I9" i="139"/>
  <c r="I10" i="139"/>
  <c r="G2254" i="139"/>
  <c r="I11" i="139"/>
  <c r="C2256" i="139"/>
  <c r="K2256" i="139" s="1"/>
  <c r="I12" i="139"/>
  <c r="I13" i="139"/>
  <c r="I14" i="139"/>
  <c r="G2258" i="139"/>
  <c r="I15" i="139"/>
  <c r="C2260" i="139"/>
  <c r="K2260" i="139" s="1"/>
  <c r="I16" i="139"/>
  <c r="I17" i="139"/>
  <c r="I18" i="139"/>
  <c r="G2262" i="139"/>
  <c r="I19" i="139"/>
  <c r="C2264" i="139"/>
  <c r="K2264" i="139" s="1"/>
  <c r="I20" i="139"/>
  <c r="I21" i="139"/>
  <c r="I22" i="139"/>
  <c r="G2266" i="139"/>
  <c r="I23" i="139"/>
  <c r="C2268" i="139"/>
  <c r="K2268" i="139" s="1"/>
  <c r="I24" i="139"/>
  <c r="I25" i="139"/>
  <c r="I26" i="139"/>
  <c r="G2270" i="139"/>
  <c r="I27" i="139"/>
  <c r="C2272" i="139"/>
  <c r="K2272" i="139" s="1"/>
  <c r="I28" i="139"/>
  <c r="I29" i="139"/>
  <c r="I30" i="139"/>
  <c r="G2274" i="139"/>
  <c r="I31" i="139"/>
  <c r="C2276" i="139"/>
  <c r="K2276" i="139" s="1"/>
  <c r="I32" i="139"/>
  <c r="I33" i="139"/>
  <c r="I34" i="139"/>
  <c r="G2278" i="139"/>
  <c r="I35" i="139"/>
  <c r="C2280" i="139"/>
  <c r="K2280" i="139" s="1"/>
  <c r="I36" i="139"/>
  <c r="I37" i="139"/>
  <c r="I38" i="139"/>
  <c r="G2282" i="139"/>
  <c r="I39" i="139"/>
  <c r="C2284" i="139"/>
  <c r="K2284" i="139" s="1"/>
  <c r="I40" i="139"/>
  <c r="I41" i="139"/>
  <c r="I42" i="139"/>
  <c r="G2286" i="139"/>
  <c r="I43" i="139"/>
  <c r="C44" i="139"/>
  <c r="K44" i="139" s="1"/>
  <c r="M53" i="139"/>
  <c r="H2211" i="139"/>
  <c r="J2211" i="139" s="1"/>
  <c r="J55" i="139"/>
  <c r="M57" i="139"/>
  <c r="H2215" i="139"/>
  <c r="J2215" i="139" s="1"/>
  <c r="J59" i="139"/>
  <c r="M61" i="139"/>
  <c r="H2219" i="139"/>
  <c r="J2219" i="139" s="1"/>
  <c r="J63" i="139"/>
  <c r="M65" i="139"/>
  <c r="H2223" i="139"/>
  <c r="J2223" i="139" s="1"/>
  <c r="J67" i="139"/>
  <c r="M69" i="139"/>
  <c r="H2227" i="139"/>
  <c r="J2227" i="139" s="1"/>
  <c r="J71" i="139"/>
  <c r="M73" i="139"/>
  <c r="H2231" i="139"/>
  <c r="J2231" i="139" s="1"/>
  <c r="J75" i="139"/>
  <c r="M77" i="139"/>
  <c r="H2235" i="139"/>
  <c r="J2235" i="139" s="1"/>
  <c r="J79" i="139"/>
  <c r="M81" i="139"/>
  <c r="H2239" i="139"/>
  <c r="J2239" i="139" s="1"/>
  <c r="J83" i="139"/>
  <c r="M85" i="139"/>
  <c r="H2243" i="139"/>
  <c r="J2243" i="139" s="1"/>
  <c r="J87" i="139"/>
  <c r="K132" i="139"/>
  <c r="N132" i="139" s="1"/>
  <c r="E132" i="139"/>
  <c r="L132" i="139" s="1"/>
  <c r="L176" i="139"/>
  <c r="M143" i="139"/>
  <c r="N143" i="139" s="1"/>
  <c r="I143" i="139"/>
  <c r="M147" i="139"/>
  <c r="N147" i="139" s="1"/>
  <c r="I147" i="139"/>
  <c r="M151" i="139"/>
  <c r="N151" i="139" s="1"/>
  <c r="I151" i="139"/>
  <c r="M155" i="139"/>
  <c r="N155" i="139" s="1"/>
  <c r="I155" i="139"/>
  <c r="M159" i="139"/>
  <c r="N159" i="139" s="1"/>
  <c r="I159" i="139"/>
  <c r="M163" i="139"/>
  <c r="N163" i="139" s="1"/>
  <c r="I163" i="139"/>
  <c r="M167" i="139"/>
  <c r="N167" i="139" s="1"/>
  <c r="I167" i="139"/>
  <c r="M171" i="139"/>
  <c r="N171" i="139" s="1"/>
  <c r="I171" i="139"/>
  <c r="M175" i="139"/>
  <c r="N175" i="139" s="1"/>
  <c r="I175" i="139"/>
  <c r="N184" i="139"/>
  <c r="K185" i="139"/>
  <c r="L186" i="139"/>
  <c r="N188" i="139"/>
  <c r="K189" i="139"/>
  <c r="L190" i="139"/>
  <c r="N192" i="139"/>
  <c r="K193" i="139"/>
  <c r="N193" i="139" s="1"/>
  <c r="L194" i="139"/>
  <c r="N196" i="139"/>
  <c r="K197" i="139"/>
  <c r="L198" i="139"/>
  <c r="N200" i="139"/>
  <c r="K201" i="139"/>
  <c r="L202" i="139"/>
  <c r="N204" i="139"/>
  <c r="K205" i="139"/>
  <c r="L206" i="139"/>
  <c r="N208" i="139"/>
  <c r="K209" i="139"/>
  <c r="N209" i="139" s="1"/>
  <c r="L210" i="139"/>
  <c r="N212" i="139"/>
  <c r="K213" i="139"/>
  <c r="L214" i="139"/>
  <c r="N216" i="139"/>
  <c r="K217" i="139"/>
  <c r="L218" i="139"/>
  <c r="C220" i="139"/>
  <c r="K220" i="139" s="1"/>
  <c r="M229" i="139"/>
  <c r="N229" i="139" s="1"/>
  <c r="K230" i="139"/>
  <c r="J231" i="139"/>
  <c r="M233" i="139"/>
  <c r="N233" i="139" s="1"/>
  <c r="K234" i="139"/>
  <c r="J235" i="139"/>
  <c r="M237" i="139"/>
  <c r="N237" i="139" s="1"/>
  <c r="K238" i="139"/>
  <c r="J239" i="139"/>
  <c r="M241" i="139"/>
  <c r="N241" i="139" s="1"/>
  <c r="K242" i="139"/>
  <c r="J243" i="139"/>
  <c r="M245" i="139"/>
  <c r="N245" i="139" s="1"/>
  <c r="K246" i="139"/>
  <c r="N246" i="139" s="1"/>
  <c r="J247" i="139"/>
  <c r="M249" i="139"/>
  <c r="N249" i="139" s="1"/>
  <c r="K250" i="139"/>
  <c r="J251" i="139"/>
  <c r="M253" i="139"/>
  <c r="N253" i="139" s="1"/>
  <c r="K254" i="139"/>
  <c r="N254" i="139" s="1"/>
  <c r="J255" i="139"/>
  <c r="M257" i="139"/>
  <c r="N257" i="139" s="1"/>
  <c r="K258" i="139"/>
  <c r="J259" i="139"/>
  <c r="M261" i="139"/>
  <c r="N261" i="139" s="1"/>
  <c r="K262" i="139"/>
  <c r="J263" i="139"/>
  <c r="N303" i="139"/>
  <c r="J305" i="139"/>
  <c r="M305" i="139"/>
  <c r="J352" i="139"/>
  <c r="I321" i="139"/>
  <c r="M321" i="139"/>
  <c r="N321" i="139" s="1"/>
  <c r="I329" i="139"/>
  <c r="M329" i="139"/>
  <c r="N329" i="139" s="1"/>
  <c r="I337" i="139"/>
  <c r="M337" i="139"/>
  <c r="N337" i="139" s="1"/>
  <c r="I345" i="139"/>
  <c r="M345" i="139"/>
  <c r="N345" i="139" s="1"/>
  <c r="M365" i="139"/>
  <c r="N365" i="139" s="1"/>
  <c r="I365" i="139"/>
  <c r="M381" i="139"/>
  <c r="N381" i="139" s="1"/>
  <c r="I381" i="139"/>
  <c r="N426" i="139"/>
  <c r="N450" i="139"/>
  <c r="N454" i="139"/>
  <c r="N458" i="139"/>
  <c r="N462" i="139"/>
  <c r="N466" i="139"/>
  <c r="N470" i="139"/>
  <c r="N474" i="139"/>
  <c r="N478" i="139"/>
  <c r="N482" i="139"/>
  <c r="I493" i="139"/>
  <c r="M493" i="139"/>
  <c r="N493" i="139" s="1"/>
  <c r="I501" i="139"/>
  <c r="M501" i="139"/>
  <c r="N501" i="139" s="1"/>
  <c r="I509" i="139"/>
  <c r="M509" i="139"/>
  <c r="N509" i="139" s="1"/>
  <c r="I517" i="139"/>
  <c r="M517" i="139"/>
  <c r="N517" i="139" s="1"/>
  <c r="I525" i="139"/>
  <c r="M525" i="139"/>
  <c r="N525" i="139" s="1"/>
  <c r="G572" i="139"/>
  <c r="M549" i="139"/>
  <c r="N549" i="139" s="1"/>
  <c r="I549" i="139"/>
  <c r="L792" i="139"/>
  <c r="M820" i="139"/>
  <c r="N820" i="139" s="1"/>
  <c r="I820" i="139"/>
  <c r="N20" i="134"/>
  <c r="L69" i="135"/>
  <c r="E79" i="135"/>
  <c r="N39" i="136"/>
  <c r="D22" i="137"/>
  <c r="N22" i="137"/>
  <c r="N19" i="139"/>
  <c r="A1455" i="139"/>
  <c r="A1191" i="139"/>
  <c r="A971" i="139"/>
  <c r="H2220" i="139"/>
  <c r="J2220" i="139" s="1"/>
  <c r="J64" i="139"/>
  <c r="M150" i="139"/>
  <c r="N150" i="139" s="1"/>
  <c r="I150" i="139"/>
  <c r="M170" i="139"/>
  <c r="N170" i="139" s="1"/>
  <c r="I170" i="139"/>
  <c r="N191" i="139"/>
  <c r="A1631" i="139"/>
  <c r="A1587" i="139"/>
  <c r="H264" i="139"/>
  <c r="J264" i="139" s="1"/>
  <c r="I323" i="139"/>
  <c r="M323" i="139"/>
  <c r="N323" i="139" s="1"/>
  <c r="E484" i="139"/>
  <c r="L484" i="139" s="1"/>
  <c r="L448" i="139"/>
  <c r="I503" i="139"/>
  <c r="M503" i="139"/>
  <c r="N503" i="139" s="1"/>
  <c r="I511" i="139"/>
  <c r="M511" i="139"/>
  <c r="N511" i="139" s="1"/>
  <c r="N25" i="134"/>
  <c r="N37" i="134"/>
  <c r="K40" i="134"/>
  <c r="G59" i="134"/>
  <c r="N18" i="135"/>
  <c r="K20" i="135"/>
  <c r="N20" i="135" s="1"/>
  <c r="J25" i="135"/>
  <c r="N26" i="135"/>
  <c r="I43" i="135"/>
  <c r="K30" i="135"/>
  <c r="N32" i="135"/>
  <c r="K34" i="135"/>
  <c r="K43" i="135" s="1"/>
  <c r="N36" i="135"/>
  <c r="K38" i="135"/>
  <c r="N40" i="135"/>
  <c r="K42" i="135"/>
  <c r="N42" i="135" s="1"/>
  <c r="K44" i="135"/>
  <c r="N46" i="135"/>
  <c r="K48" i="135"/>
  <c r="N48" i="135" s="1"/>
  <c r="N50" i="135"/>
  <c r="K52" i="135"/>
  <c r="K54" i="135"/>
  <c r="K55" i="135" s="1"/>
  <c r="K56" i="135"/>
  <c r="K57" i="135" s="1"/>
  <c r="K58" i="135"/>
  <c r="N58" i="135" s="1"/>
  <c r="C60" i="135"/>
  <c r="K60" i="135" s="1"/>
  <c r="N60" i="135" s="1"/>
  <c r="I63" i="135"/>
  <c r="K62" i="135"/>
  <c r="K64" i="135"/>
  <c r="C66" i="135"/>
  <c r="L74" i="135"/>
  <c r="F73" i="136"/>
  <c r="I34" i="136"/>
  <c r="L73" i="136"/>
  <c r="K17" i="136"/>
  <c r="N17" i="136" s="1"/>
  <c r="N19" i="136"/>
  <c r="K21" i="136"/>
  <c r="N21" i="136" s="1"/>
  <c r="N23" i="136"/>
  <c r="K25" i="136"/>
  <c r="N27" i="136"/>
  <c r="K29" i="136"/>
  <c r="N31" i="136"/>
  <c r="K33" i="136"/>
  <c r="K35" i="136"/>
  <c r="N37" i="136"/>
  <c r="K39" i="136"/>
  <c r="N41" i="136"/>
  <c r="K43" i="136"/>
  <c r="N43" i="136" s="1"/>
  <c r="N45" i="136"/>
  <c r="K47" i="136"/>
  <c r="C49" i="136"/>
  <c r="I8" i="138" s="1"/>
  <c r="N51" i="136"/>
  <c r="K53" i="136"/>
  <c r="J63" i="136"/>
  <c r="N55" i="136"/>
  <c r="K57" i="136"/>
  <c r="N57" i="136" s="1"/>
  <c r="C59" i="136"/>
  <c r="I10" i="138" s="1"/>
  <c r="N65" i="136"/>
  <c r="K67" i="136"/>
  <c r="C69" i="136"/>
  <c r="I69" i="136" s="1"/>
  <c r="N71" i="136"/>
  <c r="L78" i="136"/>
  <c r="L82" i="136"/>
  <c r="P52" i="137"/>
  <c r="Q52" i="137" s="1"/>
  <c r="C20" i="137"/>
  <c r="I20" i="137" s="1"/>
  <c r="J21" i="137"/>
  <c r="C21" i="137"/>
  <c r="I21" i="137" s="1"/>
  <c r="N21" i="137"/>
  <c r="D30" i="137"/>
  <c r="N30" i="137"/>
  <c r="C38" i="137"/>
  <c r="I38" i="137" s="1"/>
  <c r="J39" i="137"/>
  <c r="C39" i="137"/>
  <c r="I39" i="137" s="1"/>
  <c r="N39" i="137"/>
  <c r="D48" i="137"/>
  <c r="N48" i="137"/>
  <c r="N14" i="138"/>
  <c r="E14" i="138"/>
  <c r="P14" i="138" s="1"/>
  <c r="M52" i="139"/>
  <c r="H2210" i="139"/>
  <c r="J2210" i="139" s="1"/>
  <c r="J54" i="139"/>
  <c r="M56" i="139"/>
  <c r="H2214" i="139"/>
  <c r="J2214" i="139" s="1"/>
  <c r="J58" i="139"/>
  <c r="M60" i="139"/>
  <c r="H2218" i="139"/>
  <c r="J2218" i="139" s="1"/>
  <c r="J62" i="139"/>
  <c r="M64" i="139"/>
  <c r="N64" i="139" s="1"/>
  <c r="H2222" i="139"/>
  <c r="J2222" i="139" s="1"/>
  <c r="J66" i="139"/>
  <c r="M68" i="139"/>
  <c r="H2226" i="139"/>
  <c r="J2226" i="139" s="1"/>
  <c r="J70" i="139"/>
  <c r="M72" i="139"/>
  <c r="H2230" i="139"/>
  <c r="J2230" i="139" s="1"/>
  <c r="J74" i="139"/>
  <c r="M76" i="139"/>
  <c r="H2234" i="139"/>
  <c r="J2234" i="139" s="1"/>
  <c r="J78" i="139"/>
  <c r="M80" i="139"/>
  <c r="N80" i="139" s="1"/>
  <c r="H2238" i="139"/>
  <c r="J2238" i="139" s="1"/>
  <c r="J82" i="139"/>
  <c r="M84" i="139"/>
  <c r="H2242" i="139"/>
  <c r="J2242" i="139" s="1"/>
  <c r="J86" i="139"/>
  <c r="J132" i="139"/>
  <c r="I132" i="139"/>
  <c r="M140" i="139"/>
  <c r="I140" i="139"/>
  <c r="M144" i="139"/>
  <c r="N144" i="139" s="1"/>
  <c r="I144" i="139"/>
  <c r="M148" i="139"/>
  <c r="N148" i="139" s="1"/>
  <c r="I148" i="139"/>
  <c r="M152" i="139"/>
  <c r="N152" i="139" s="1"/>
  <c r="I152" i="139"/>
  <c r="M156" i="139"/>
  <c r="N156" i="139" s="1"/>
  <c r="I156" i="139"/>
  <c r="M160" i="139"/>
  <c r="N160" i="139" s="1"/>
  <c r="I160" i="139"/>
  <c r="M164" i="139"/>
  <c r="N164" i="139" s="1"/>
  <c r="I164" i="139"/>
  <c r="M168" i="139"/>
  <c r="N168" i="139" s="1"/>
  <c r="I168" i="139"/>
  <c r="M172" i="139"/>
  <c r="N172" i="139" s="1"/>
  <c r="I172" i="139"/>
  <c r="J220" i="139"/>
  <c r="N185" i="139"/>
  <c r="L187" i="139"/>
  <c r="N189" i="139"/>
  <c r="L191" i="139"/>
  <c r="L195" i="139"/>
  <c r="N197" i="139"/>
  <c r="L199" i="139"/>
  <c r="N201" i="139"/>
  <c r="L203" i="139"/>
  <c r="N205" i="139"/>
  <c r="L207" i="139"/>
  <c r="L211" i="139"/>
  <c r="N213" i="139"/>
  <c r="L215" i="139"/>
  <c r="N217" i="139"/>
  <c r="L219" i="139"/>
  <c r="I264" i="139"/>
  <c r="J230" i="139"/>
  <c r="M232" i="139"/>
  <c r="N232" i="139" s="1"/>
  <c r="J234" i="139"/>
  <c r="M236" i="139"/>
  <c r="J238" i="139"/>
  <c r="M240" i="139"/>
  <c r="N240" i="139" s="1"/>
  <c r="J242" i="139"/>
  <c r="M244" i="139"/>
  <c r="J246" i="139"/>
  <c r="M248" i="139"/>
  <c r="N248" i="139" s="1"/>
  <c r="J250" i="139"/>
  <c r="M252" i="139"/>
  <c r="J254" i="139"/>
  <c r="M256" i="139"/>
  <c r="N256" i="139" s="1"/>
  <c r="J258" i="139"/>
  <c r="M260" i="139"/>
  <c r="J262" i="139"/>
  <c r="I319" i="139"/>
  <c r="M319" i="139"/>
  <c r="N319" i="139" s="1"/>
  <c r="I327" i="139"/>
  <c r="M327" i="139"/>
  <c r="N327" i="139" s="1"/>
  <c r="I335" i="139"/>
  <c r="M335" i="139"/>
  <c r="N335" i="139" s="1"/>
  <c r="I343" i="139"/>
  <c r="M343" i="139"/>
  <c r="N343" i="139" s="1"/>
  <c r="I351" i="139"/>
  <c r="M351" i="139"/>
  <c r="N351" i="139" s="1"/>
  <c r="F352" i="139"/>
  <c r="F396" i="139"/>
  <c r="M361" i="139"/>
  <c r="N361" i="139" s="1"/>
  <c r="I361" i="139"/>
  <c r="M377" i="139"/>
  <c r="N377" i="139" s="1"/>
  <c r="I377" i="139"/>
  <c r="M393" i="139"/>
  <c r="N393" i="139" s="1"/>
  <c r="I393" i="139"/>
  <c r="C396" i="139"/>
  <c r="K396" i="139" s="1"/>
  <c r="N405" i="139"/>
  <c r="N409" i="139"/>
  <c r="N413" i="139"/>
  <c r="N417" i="139"/>
  <c r="N421" i="139"/>
  <c r="N425" i="139"/>
  <c r="N429" i="139"/>
  <c r="N433" i="139"/>
  <c r="J484" i="139"/>
  <c r="M484" i="139"/>
  <c r="N484" i="139" s="1"/>
  <c r="I499" i="139"/>
  <c r="M499" i="139"/>
  <c r="N499" i="139" s="1"/>
  <c r="I507" i="139"/>
  <c r="M507" i="139"/>
  <c r="N507" i="139" s="1"/>
  <c r="I515" i="139"/>
  <c r="M515" i="139"/>
  <c r="N515" i="139" s="1"/>
  <c r="I523" i="139"/>
  <c r="M523" i="139"/>
  <c r="N523" i="139" s="1"/>
  <c r="M545" i="139"/>
  <c r="N545" i="139" s="1"/>
  <c r="I545" i="139"/>
  <c r="J583" i="139"/>
  <c r="J587" i="139"/>
  <c r="J591" i="139"/>
  <c r="J595" i="139"/>
  <c r="J599" i="139"/>
  <c r="J603" i="139"/>
  <c r="J607" i="139"/>
  <c r="J611" i="139"/>
  <c r="J615" i="139"/>
  <c r="C748" i="139"/>
  <c r="K712" i="139"/>
  <c r="G748" i="139"/>
  <c r="L712" i="139"/>
  <c r="J720" i="139"/>
  <c r="M720" i="139"/>
  <c r="J724" i="139"/>
  <c r="M724" i="139"/>
  <c r="N724" i="139" s="1"/>
  <c r="J728" i="139"/>
  <c r="M728" i="139"/>
  <c r="J732" i="139"/>
  <c r="M732" i="139"/>
  <c r="N732" i="139" s="1"/>
  <c r="J736" i="139"/>
  <c r="M736" i="139"/>
  <c r="J740" i="139"/>
  <c r="M740" i="139"/>
  <c r="N740" i="139" s="1"/>
  <c r="J744" i="139"/>
  <c r="M744" i="139"/>
  <c r="I924" i="139"/>
  <c r="J20" i="134"/>
  <c r="M22" i="134"/>
  <c r="N22" i="134" s="1"/>
  <c r="M24" i="134"/>
  <c r="N24" i="134" s="1"/>
  <c r="M26" i="134"/>
  <c r="N26" i="134" s="1"/>
  <c r="M28" i="134"/>
  <c r="N28" i="134" s="1"/>
  <c r="J30" i="134"/>
  <c r="M32" i="134"/>
  <c r="N32" i="134" s="1"/>
  <c r="J36" i="134"/>
  <c r="M38" i="134"/>
  <c r="N38" i="134" s="1"/>
  <c r="M40" i="134"/>
  <c r="M44" i="134"/>
  <c r="N44" i="134" s="1"/>
  <c r="J46" i="134"/>
  <c r="M46" i="134"/>
  <c r="N46" i="134" s="1"/>
  <c r="G58" i="134"/>
  <c r="J19" i="135"/>
  <c r="C28" i="135"/>
  <c r="N30" i="135"/>
  <c r="N38" i="135"/>
  <c r="N44" i="135"/>
  <c r="N54" i="135"/>
  <c r="N62" i="135"/>
  <c r="N64" i="135"/>
  <c r="N25" i="136"/>
  <c r="N33" i="136"/>
  <c r="N47" i="136"/>
  <c r="N53" i="136"/>
  <c r="N67" i="136"/>
  <c r="K19" i="137"/>
  <c r="C29" i="137"/>
  <c r="I29" i="137" s="1"/>
  <c r="N29" i="137"/>
  <c r="D40" i="137"/>
  <c r="N40" i="137"/>
  <c r="J47" i="137"/>
  <c r="N54" i="139"/>
  <c r="H2224" i="139"/>
  <c r="J2224" i="139" s="1"/>
  <c r="J68" i="139"/>
  <c r="H2228" i="139"/>
  <c r="J2228" i="139" s="1"/>
  <c r="J72" i="139"/>
  <c r="H2232" i="139"/>
  <c r="J2232" i="139" s="1"/>
  <c r="J76" i="139"/>
  <c r="N78" i="139"/>
  <c r="H2236" i="139"/>
  <c r="J2236" i="139" s="1"/>
  <c r="J80" i="139"/>
  <c r="H2240" i="139"/>
  <c r="J2240" i="139" s="1"/>
  <c r="J84" i="139"/>
  <c r="M146" i="139"/>
  <c r="N146" i="139" s="1"/>
  <c r="I146" i="139"/>
  <c r="M162" i="139"/>
  <c r="N162" i="139" s="1"/>
  <c r="I162" i="139"/>
  <c r="M166" i="139"/>
  <c r="N166" i="139" s="1"/>
  <c r="I166" i="139"/>
  <c r="M174" i="139"/>
  <c r="N174" i="139" s="1"/>
  <c r="I174" i="139"/>
  <c r="N203" i="139"/>
  <c r="N219" i="139"/>
  <c r="N230" i="139"/>
  <c r="N234" i="139"/>
  <c r="N238" i="139"/>
  <c r="N242" i="139"/>
  <c r="N250" i="139"/>
  <c r="J252" i="139"/>
  <c r="N258" i="139"/>
  <c r="I339" i="139"/>
  <c r="M339" i="139"/>
  <c r="N339" i="139" s="1"/>
  <c r="F528" i="139"/>
  <c r="M537" i="139"/>
  <c r="N537" i="139" s="1"/>
  <c r="I537" i="139"/>
  <c r="M553" i="139"/>
  <c r="N553" i="139" s="1"/>
  <c r="I553" i="139"/>
  <c r="C572" i="139"/>
  <c r="K572" i="139" s="1"/>
  <c r="L660" i="139"/>
  <c r="M804" i="139"/>
  <c r="N804" i="139" s="1"/>
  <c r="I804" i="139"/>
  <c r="M1993" i="139"/>
  <c r="N1993" i="139" s="1"/>
  <c r="I1993" i="139"/>
  <c r="J17" i="134"/>
  <c r="K18" i="134"/>
  <c r="J19" i="134"/>
  <c r="I57" i="134"/>
  <c r="J21" i="134"/>
  <c r="M21" i="134"/>
  <c r="N21" i="134" s="1"/>
  <c r="J23" i="134"/>
  <c r="M23" i="134"/>
  <c r="N23" i="134" s="1"/>
  <c r="J25" i="134"/>
  <c r="J27" i="134"/>
  <c r="M27" i="134"/>
  <c r="N27" i="134" s="1"/>
  <c r="J29" i="134"/>
  <c r="M29" i="134"/>
  <c r="N29" i="134" s="1"/>
  <c r="J31" i="134"/>
  <c r="M31" i="134"/>
  <c r="N31" i="134" s="1"/>
  <c r="J35" i="134"/>
  <c r="M35" i="134"/>
  <c r="N35" i="134" s="1"/>
  <c r="J37" i="134"/>
  <c r="J39" i="134"/>
  <c r="M39" i="134"/>
  <c r="N39" i="134" s="1"/>
  <c r="F60" i="134"/>
  <c r="J41" i="134"/>
  <c r="M41" i="134"/>
  <c r="N41" i="134" s="1"/>
  <c r="J43" i="134"/>
  <c r="M43" i="134"/>
  <c r="N43" i="134" s="1"/>
  <c r="J45" i="134"/>
  <c r="M45" i="134"/>
  <c r="N45" i="134" s="1"/>
  <c r="K47" i="134"/>
  <c r="K48" i="134"/>
  <c r="K59" i="134" s="1"/>
  <c r="K49" i="134"/>
  <c r="K50" i="134"/>
  <c r="K51" i="134"/>
  <c r="K52" i="134"/>
  <c r="G53" i="134"/>
  <c r="C56" i="134"/>
  <c r="C60" i="134" s="1"/>
  <c r="C58" i="134"/>
  <c r="I58" i="134" s="1"/>
  <c r="K16" i="135"/>
  <c r="J17" i="135"/>
  <c r="J21" i="135"/>
  <c r="N22" i="135"/>
  <c r="E59" i="134"/>
  <c r="E60" i="134" s="1"/>
  <c r="E53" i="134"/>
  <c r="L53" i="134" s="1"/>
  <c r="L18" i="134"/>
  <c r="L58" i="134" s="1"/>
  <c r="L20" i="134"/>
  <c r="L57" i="134" s="1"/>
  <c r="L40" i="134"/>
  <c r="L56" i="134" s="1"/>
  <c r="H53" i="134"/>
  <c r="J53" i="134" s="1"/>
  <c r="H57" i="134"/>
  <c r="J57" i="134" s="1"/>
  <c r="H59" i="134"/>
  <c r="J59" i="134" s="1"/>
  <c r="F67" i="135"/>
  <c r="I28" i="135"/>
  <c r="L28" i="135"/>
  <c r="L67" i="135" s="1"/>
  <c r="K17" i="135"/>
  <c r="N17" i="135" s="1"/>
  <c r="J18" i="135"/>
  <c r="N19" i="135"/>
  <c r="J22" i="135"/>
  <c r="N23" i="135"/>
  <c r="K25" i="135"/>
  <c r="N25" i="135" s="1"/>
  <c r="J26" i="135"/>
  <c r="N27" i="135"/>
  <c r="N29" i="135"/>
  <c r="K31" i="135"/>
  <c r="N31" i="135" s="1"/>
  <c r="N33" i="135"/>
  <c r="K35" i="135"/>
  <c r="N37" i="135"/>
  <c r="K39" i="135"/>
  <c r="N39" i="135" s="1"/>
  <c r="N41" i="135"/>
  <c r="I53" i="135"/>
  <c r="K45" i="135"/>
  <c r="J55" i="135"/>
  <c r="N47" i="135"/>
  <c r="K49" i="135"/>
  <c r="N49" i="135" s="1"/>
  <c r="N51" i="135"/>
  <c r="I57" i="135"/>
  <c r="I60" i="135"/>
  <c r="K59" i="135"/>
  <c r="N59" i="135" s="1"/>
  <c r="N61" i="135"/>
  <c r="I66" i="135"/>
  <c r="K65" i="135"/>
  <c r="M79" i="135"/>
  <c r="N79" i="135" s="1"/>
  <c r="N69" i="135"/>
  <c r="L72" i="135"/>
  <c r="N76" i="135"/>
  <c r="N16" i="136"/>
  <c r="K18" i="136"/>
  <c r="N18" i="136" s="1"/>
  <c r="N20" i="136"/>
  <c r="K22" i="136"/>
  <c r="N24" i="136"/>
  <c r="K26" i="136"/>
  <c r="N26" i="136" s="1"/>
  <c r="N28" i="136"/>
  <c r="K30" i="136"/>
  <c r="N30" i="136" s="1"/>
  <c r="N32" i="136"/>
  <c r="I49" i="136"/>
  <c r="K36" i="136"/>
  <c r="N36" i="136" s="1"/>
  <c r="N38" i="136"/>
  <c r="K40" i="136"/>
  <c r="N40" i="136" s="1"/>
  <c r="N42" i="136"/>
  <c r="K44" i="136"/>
  <c r="N44" i="136" s="1"/>
  <c r="N46" i="136"/>
  <c r="K48" i="136"/>
  <c r="N48" i="136" s="1"/>
  <c r="K50" i="136"/>
  <c r="N52" i="136"/>
  <c r="K54" i="136"/>
  <c r="N54" i="136" s="1"/>
  <c r="N56" i="136"/>
  <c r="K58" i="136"/>
  <c r="N58" i="136" s="1"/>
  <c r="K60" i="136"/>
  <c r="K61" i="136" s="1"/>
  <c r="K62" i="136"/>
  <c r="K63" i="136" s="1"/>
  <c r="K64" i="136"/>
  <c r="N64" i="136" s="1"/>
  <c r="C66" i="136"/>
  <c r="U16" i="138"/>
  <c r="L16" i="138"/>
  <c r="W16" i="138" s="1"/>
  <c r="K68" i="136"/>
  <c r="N68" i="136" s="1"/>
  <c r="K70" i="136"/>
  <c r="K72" i="136" s="1"/>
  <c r="C72" i="136"/>
  <c r="I12" i="138" s="1"/>
  <c r="M85" i="136"/>
  <c r="N85" i="136" s="1"/>
  <c r="N75" i="136"/>
  <c r="C16" i="137"/>
  <c r="L52" i="137"/>
  <c r="D17" i="137"/>
  <c r="C17" i="137"/>
  <c r="I17" i="137" s="1"/>
  <c r="N17" i="137"/>
  <c r="K23" i="137"/>
  <c r="D26" i="137"/>
  <c r="N26" i="137"/>
  <c r="E27" i="137"/>
  <c r="C27" i="137"/>
  <c r="I27" i="137" s="1"/>
  <c r="K27" i="137" s="1"/>
  <c r="C34" i="137"/>
  <c r="I34" i="137" s="1"/>
  <c r="D35" i="137"/>
  <c r="C35" i="137"/>
  <c r="I35" i="137" s="1"/>
  <c r="N35" i="137"/>
  <c r="K41" i="137"/>
  <c r="D44" i="137"/>
  <c r="N44" i="137"/>
  <c r="E45" i="137"/>
  <c r="C45" i="137"/>
  <c r="I45" i="137" s="1"/>
  <c r="K45" i="137" s="1"/>
  <c r="C50" i="137"/>
  <c r="I50" i="137" s="1"/>
  <c r="D51" i="137"/>
  <c r="C51" i="137"/>
  <c r="I51" i="137" s="1"/>
  <c r="N51" i="137"/>
  <c r="L8" i="139"/>
  <c r="K8" i="139"/>
  <c r="N8" i="139" s="1"/>
  <c r="L9" i="139"/>
  <c r="K9" i="139"/>
  <c r="N9" i="139" s="1"/>
  <c r="L10" i="139"/>
  <c r="K10" i="139"/>
  <c r="N10" i="139" s="1"/>
  <c r="L11" i="139"/>
  <c r="K11" i="139"/>
  <c r="L12" i="139"/>
  <c r="K12" i="139"/>
  <c r="N12" i="139" s="1"/>
  <c r="L13" i="139"/>
  <c r="K13" i="139"/>
  <c r="N13" i="139" s="1"/>
  <c r="L14" i="139"/>
  <c r="K14" i="139"/>
  <c r="N14" i="139" s="1"/>
  <c r="L15" i="139"/>
  <c r="K15" i="139"/>
  <c r="N15" i="139" s="1"/>
  <c r="L16" i="139"/>
  <c r="K16" i="139"/>
  <c r="N16" i="139" s="1"/>
  <c r="L17" i="139"/>
  <c r="K17" i="139"/>
  <c r="L18" i="139"/>
  <c r="K18" i="139"/>
  <c r="N18" i="139" s="1"/>
  <c r="L19" i="139"/>
  <c r="K19" i="139"/>
  <c r="L20" i="139"/>
  <c r="K20" i="139"/>
  <c r="N20" i="139" s="1"/>
  <c r="L21" i="139"/>
  <c r="K21" i="139"/>
  <c r="N21" i="139" s="1"/>
  <c r="L22" i="139"/>
  <c r="K22" i="139"/>
  <c r="L23" i="139"/>
  <c r="K23" i="139"/>
  <c r="N23" i="139" s="1"/>
  <c r="L24" i="139"/>
  <c r="K24" i="139"/>
  <c r="N24" i="139" s="1"/>
  <c r="L25" i="139"/>
  <c r="K25" i="139"/>
  <c r="N25" i="139" s="1"/>
  <c r="L26" i="139"/>
  <c r="K26" i="139"/>
  <c r="N26" i="139" s="1"/>
  <c r="L27" i="139"/>
  <c r="K27" i="139"/>
  <c r="L28" i="139"/>
  <c r="K28" i="139"/>
  <c r="N28" i="139" s="1"/>
  <c r="L29" i="139"/>
  <c r="K29" i="139"/>
  <c r="N29" i="139" s="1"/>
  <c r="L30" i="139"/>
  <c r="K30" i="139"/>
  <c r="N30" i="139" s="1"/>
  <c r="L31" i="139"/>
  <c r="K31" i="139"/>
  <c r="L32" i="139"/>
  <c r="K32" i="139"/>
  <c r="N32" i="139" s="1"/>
  <c r="L33" i="139"/>
  <c r="K33" i="139"/>
  <c r="N33" i="139" s="1"/>
  <c r="L34" i="139"/>
  <c r="K34" i="139"/>
  <c r="N34" i="139" s="1"/>
  <c r="L35" i="139"/>
  <c r="K35" i="139"/>
  <c r="L36" i="139"/>
  <c r="K36" i="139"/>
  <c r="N36" i="139" s="1"/>
  <c r="K37" i="139"/>
  <c r="N37" i="139" s="1"/>
  <c r="H2209" i="139"/>
  <c r="J2209" i="139" s="1"/>
  <c r="J53" i="139"/>
  <c r="H2213" i="139"/>
  <c r="J2213" i="139" s="1"/>
  <c r="J57" i="139"/>
  <c r="N59" i="139"/>
  <c r="H2217" i="139"/>
  <c r="J2217" i="139" s="1"/>
  <c r="J61" i="139"/>
  <c r="H2221" i="139"/>
  <c r="J2221" i="139" s="1"/>
  <c r="J65" i="139"/>
  <c r="H2225" i="139"/>
  <c r="J2225" i="139" s="1"/>
  <c r="J69" i="139"/>
  <c r="H2229" i="139"/>
  <c r="J2229" i="139" s="1"/>
  <c r="J73" i="139"/>
  <c r="N75" i="139"/>
  <c r="H2233" i="139"/>
  <c r="J2233" i="139" s="1"/>
  <c r="J77" i="139"/>
  <c r="H2237" i="139"/>
  <c r="J2237" i="139" s="1"/>
  <c r="J81" i="139"/>
  <c r="H2241" i="139"/>
  <c r="J2241" i="139" s="1"/>
  <c r="J85" i="139"/>
  <c r="D88" i="139"/>
  <c r="C1501" i="139"/>
  <c r="C1017" i="139"/>
  <c r="K176" i="139"/>
  <c r="M141" i="139"/>
  <c r="N141" i="139" s="1"/>
  <c r="I141" i="139"/>
  <c r="M145" i="139"/>
  <c r="N145" i="139" s="1"/>
  <c r="I145" i="139"/>
  <c r="M149" i="139"/>
  <c r="N149" i="139" s="1"/>
  <c r="I149" i="139"/>
  <c r="M153" i="139"/>
  <c r="N153" i="139" s="1"/>
  <c r="I153" i="139"/>
  <c r="M157" i="139"/>
  <c r="N157" i="139" s="1"/>
  <c r="I157" i="139"/>
  <c r="M161" i="139"/>
  <c r="N161" i="139" s="1"/>
  <c r="I161" i="139"/>
  <c r="M165" i="139"/>
  <c r="N165" i="139" s="1"/>
  <c r="I165" i="139"/>
  <c r="M169" i="139"/>
  <c r="N169" i="139" s="1"/>
  <c r="I169" i="139"/>
  <c r="M173" i="139"/>
  <c r="N173" i="139" s="1"/>
  <c r="I173" i="139"/>
  <c r="F176" i="139"/>
  <c r="L220" i="139"/>
  <c r="N186" i="139"/>
  <c r="K187" i="139"/>
  <c r="N187" i="139" s="1"/>
  <c r="N190" i="139"/>
  <c r="K191" i="139"/>
  <c r="N194" i="139"/>
  <c r="K195" i="139"/>
  <c r="N195" i="139" s="1"/>
  <c r="N198" i="139"/>
  <c r="K199" i="139"/>
  <c r="N199" i="139" s="1"/>
  <c r="N202" i="139"/>
  <c r="K203" i="139"/>
  <c r="N206" i="139"/>
  <c r="K207" i="139"/>
  <c r="N210" i="139"/>
  <c r="K211" i="139"/>
  <c r="N211" i="139" s="1"/>
  <c r="N214" i="139"/>
  <c r="K215" i="139"/>
  <c r="N215" i="139" s="1"/>
  <c r="N218" i="139"/>
  <c r="K219" i="139"/>
  <c r="K264" i="139"/>
  <c r="J229" i="139"/>
  <c r="N231" i="139"/>
  <c r="K232" i="139"/>
  <c r="J233" i="139"/>
  <c r="N235" i="139"/>
  <c r="K236" i="139"/>
  <c r="J237" i="139"/>
  <c r="N239" i="139"/>
  <c r="K240" i="139"/>
  <c r="J241" i="139"/>
  <c r="N243" i="139"/>
  <c r="K244" i="139"/>
  <c r="J245" i="139"/>
  <c r="N247" i="139"/>
  <c r="K248" i="139"/>
  <c r="J249" i="139"/>
  <c r="N251" i="139"/>
  <c r="K252" i="139"/>
  <c r="J253" i="139"/>
  <c r="N255" i="139"/>
  <c r="K256" i="139"/>
  <c r="J257" i="139"/>
  <c r="N259" i="139"/>
  <c r="K260" i="139"/>
  <c r="J261" i="139"/>
  <c r="N263" i="139"/>
  <c r="C1721" i="139"/>
  <c r="C1677" i="139"/>
  <c r="E308" i="139"/>
  <c r="L308" i="139" s="1"/>
  <c r="L272" i="139"/>
  <c r="N302" i="139"/>
  <c r="N306" i="139"/>
  <c r="I317" i="139"/>
  <c r="M317" i="139"/>
  <c r="N317" i="139" s="1"/>
  <c r="I325" i="139"/>
  <c r="M325" i="139"/>
  <c r="N325" i="139" s="1"/>
  <c r="I333" i="139"/>
  <c r="M333" i="139"/>
  <c r="N333" i="139" s="1"/>
  <c r="I341" i="139"/>
  <c r="M341" i="139"/>
  <c r="N341" i="139" s="1"/>
  <c r="I349" i="139"/>
  <c r="M349" i="139"/>
  <c r="N349" i="139" s="1"/>
  <c r="G396" i="139"/>
  <c r="M373" i="139"/>
  <c r="N373" i="139" s="1"/>
  <c r="I373" i="139"/>
  <c r="M389" i="139"/>
  <c r="N389" i="139" s="1"/>
  <c r="I389" i="139"/>
  <c r="M440" i="139"/>
  <c r="I440" i="139"/>
  <c r="N408" i="139"/>
  <c r="N420" i="139"/>
  <c r="N428" i="139"/>
  <c r="N432" i="139"/>
  <c r="N436" i="139"/>
  <c r="J449" i="139"/>
  <c r="M449" i="139"/>
  <c r="N449" i="139" s="1"/>
  <c r="N451" i="139"/>
  <c r="J453" i="139"/>
  <c r="M453" i="139"/>
  <c r="N455" i="139"/>
  <c r="J457" i="139"/>
  <c r="M457" i="139"/>
  <c r="J461" i="139"/>
  <c r="M461" i="139"/>
  <c r="J465" i="139"/>
  <c r="M465" i="139"/>
  <c r="N465" i="139" s="1"/>
  <c r="N467" i="139"/>
  <c r="J469" i="139"/>
  <c r="M469" i="139"/>
  <c r="N471" i="139"/>
  <c r="J473" i="139"/>
  <c r="M473" i="139"/>
  <c r="J477" i="139"/>
  <c r="M477" i="139"/>
  <c r="J481" i="139"/>
  <c r="M481" i="139"/>
  <c r="N481" i="139" s="1"/>
  <c r="N483" i="139"/>
  <c r="J528" i="139"/>
  <c r="I497" i="139"/>
  <c r="M497" i="139"/>
  <c r="N497" i="139" s="1"/>
  <c r="I505" i="139"/>
  <c r="M505" i="139"/>
  <c r="N505" i="139" s="1"/>
  <c r="I513" i="139"/>
  <c r="M513" i="139"/>
  <c r="N513" i="139" s="1"/>
  <c r="I521" i="139"/>
  <c r="M521" i="139"/>
  <c r="N521" i="139" s="1"/>
  <c r="M541" i="139"/>
  <c r="N541" i="139" s="1"/>
  <c r="I541" i="139"/>
  <c r="I660" i="139"/>
  <c r="H43" i="135"/>
  <c r="J43" i="135" s="1"/>
  <c r="H53" i="135"/>
  <c r="H55" i="135"/>
  <c r="H57" i="135"/>
  <c r="H60" i="135"/>
  <c r="J60" i="135" s="1"/>
  <c r="H63" i="135"/>
  <c r="J63" i="135" s="1"/>
  <c r="H66" i="135"/>
  <c r="J66" i="135" s="1"/>
  <c r="H79" i="135"/>
  <c r="J79" i="135" s="1"/>
  <c r="H34" i="136"/>
  <c r="H49" i="136"/>
  <c r="J49" i="136" s="1"/>
  <c r="H59" i="136"/>
  <c r="H61" i="136"/>
  <c r="H63" i="136"/>
  <c r="H66" i="136"/>
  <c r="J66" i="136" s="1"/>
  <c r="H69" i="136"/>
  <c r="J69" i="136" s="1"/>
  <c r="H72" i="136"/>
  <c r="J72" i="136" s="1"/>
  <c r="J75" i="136"/>
  <c r="D16" i="137"/>
  <c r="D20" i="137"/>
  <c r="D24" i="137"/>
  <c r="D28" i="137"/>
  <c r="D34" i="137"/>
  <c r="D38" i="137"/>
  <c r="D42" i="137"/>
  <c r="D46" i="137"/>
  <c r="D50" i="137"/>
  <c r="Q14" i="138"/>
  <c r="D18" i="138"/>
  <c r="D2252" i="139"/>
  <c r="H2252" i="139"/>
  <c r="D2253" i="139"/>
  <c r="H2253" i="139"/>
  <c r="D2254" i="139"/>
  <c r="H2254" i="139"/>
  <c r="J2254" i="139" s="1"/>
  <c r="D2255" i="139"/>
  <c r="H2255" i="139"/>
  <c r="D2256" i="139"/>
  <c r="H2256" i="139"/>
  <c r="J2256" i="139" s="1"/>
  <c r="D2257" i="139"/>
  <c r="H2257" i="139"/>
  <c r="D2258" i="139"/>
  <c r="H2258" i="139"/>
  <c r="J2258" i="139" s="1"/>
  <c r="D2259" i="139"/>
  <c r="H2259" i="139"/>
  <c r="D2260" i="139"/>
  <c r="H2260" i="139"/>
  <c r="J2260" i="139" s="1"/>
  <c r="D2261" i="139"/>
  <c r="D2262" i="139"/>
  <c r="H2262" i="139"/>
  <c r="J2262" i="139" s="1"/>
  <c r="D2263" i="139"/>
  <c r="D2264" i="139"/>
  <c r="H2264" i="139"/>
  <c r="J2264" i="139" s="1"/>
  <c r="D2265" i="139"/>
  <c r="D2266" i="139"/>
  <c r="H2266" i="139"/>
  <c r="J2266" i="139" s="1"/>
  <c r="D2267" i="139"/>
  <c r="H2267" i="139"/>
  <c r="D2268" i="139"/>
  <c r="H2268" i="139"/>
  <c r="J2268" i="139" s="1"/>
  <c r="D2269" i="139"/>
  <c r="H2269" i="139"/>
  <c r="D2270" i="139"/>
  <c r="H2270" i="139"/>
  <c r="J2270" i="139" s="1"/>
  <c r="D2271" i="139"/>
  <c r="H2271" i="139"/>
  <c r="D2272" i="139"/>
  <c r="H2272" i="139"/>
  <c r="J2272" i="139" s="1"/>
  <c r="D2273" i="139"/>
  <c r="H2273" i="139"/>
  <c r="D2274" i="139"/>
  <c r="H2274" i="139"/>
  <c r="J2274" i="139" s="1"/>
  <c r="D2275" i="139"/>
  <c r="H2275" i="139"/>
  <c r="D2276" i="139"/>
  <c r="H2276" i="139"/>
  <c r="J2276" i="139" s="1"/>
  <c r="D2277" i="139"/>
  <c r="D2278" i="139"/>
  <c r="H2278" i="139"/>
  <c r="J2278" i="139" s="1"/>
  <c r="D2279" i="139"/>
  <c r="D2280" i="139"/>
  <c r="H2280" i="139"/>
  <c r="J2280" i="139" s="1"/>
  <c r="D2281" i="139"/>
  <c r="D2282" i="139"/>
  <c r="H2282" i="139"/>
  <c r="J2282" i="139" s="1"/>
  <c r="D2283" i="139"/>
  <c r="H2283" i="139"/>
  <c r="D2284" i="139"/>
  <c r="H2284" i="139"/>
  <c r="J2284" i="139" s="1"/>
  <c r="D2285" i="139"/>
  <c r="H2285" i="139"/>
  <c r="D2286" i="139"/>
  <c r="H2286" i="139"/>
  <c r="J2286" i="139" s="1"/>
  <c r="D2287" i="139"/>
  <c r="H2287" i="139"/>
  <c r="D44" i="139"/>
  <c r="H44" i="139"/>
  <c r="J44" i="139" s="1"/>
  <c r="C973" i="139"/>
  <c r="C1457" i="139"/>
  <c r="C1193" i="139"/>
  <c r="E2208" i="139"/>
  <c r="I52" i="139"/>
  <c r="E2209" i="139"/>
  <c r="I53" i="139"/>
  <c r="E2210" i="139"/>
  <c r="L2210" i="139" s="1"/>
  <c r="I54" i="139"/>
  <c r="E2211" i="139"/>
  <c r="I55" i="139"/>
  <c r="E2212" i="139"/>
  <c r="I56" i="139"/>
  <c r="E2213" i="139"/>
  <c r="I57" i="139"/>
  <c r="E2214" i="139"/>
  <c r="L2214" i="139" s="1"/>
  <c r="I58" i="139"/>
  <c r="E2215" i="139"/>
  <c r="I59" i="139"/>
  <c r="E2216" i="139"/>
  <c r="I60" i="139"/>
  <c r="E2217" i="139"/>
  <c r="I61" i="139"/>
  <c r="E2218" i="139"/>
  <c r="L2218" i="139" s="1"/>
  <c r="I62" i="139"/>
  <c r="E2219" i="139"/>
  <c r="I63" i="139"/>
  <c r="E2220" i="139"/>
  <c r="I64" i="139"/>
  <c r="E2221" i="139"/>
  <c r="E2265" i="139" s="1"/>
  <c r="I65" i="139"/>
  <c r="E2222" i="139"/>
  <c r="L2222" i="139" s="1"/>
  <c r="I66" i="139"/>
  <c r="E2223" i="139"/>
  <c r="I67" i="139"/>
  <c r="E2224" i="139"/>
  <c r="I68" i="139"/>
  <c r="E2225" i="139"/>
  <c r="E2269" i="139" s="1"/>
  <c r="I69" i="139"/>
  <c r="E2226" i="139"/>
  <c r="L2226" i="139" s="1"/>
  <c r="I70" i="139"/>
  <c r="E2227" i="139"/>
  <c r="I71" i="139"/>
  <c r="E2228" i="139"/>
  <c r="E2272" i="139" s="1"/>
  <c r="L2272" i="139" s="1"/>
  <c r="I72" i="139"/>
  <c r="E2229" i="139"/>
  <c r="E2273" i="139" s="1"/>
  <c r="I73" i="139"/>
  <c r="E2230" i="139"/>
  <c r="L2230" i="139" s="1"/>
  <c r="I74" i="139"/>
  <c r="E2231" i="139"/>
  <c r="I75" i="139"/>
  <c r="E2232" i="139"/>
  <c r="I76" i="139"/>
  <c r="E2233" i="139"/>
  <c r="E2277" i="139" s="1"/>
  <c r="I77" i="139"/>
  <c r="E2234" i="139"/>
  <c r="L2234" i="139" s="1"/>
  <c r="I78" i="139"/>
  <c r="E2235" i="139"/>
  <c r="I79" i="139"/>
  <c r="E2236" i="139"/>
  <c r="I80" i="139"/>
  <c r="E2237" i="139"/>
  <c r="E2281" i="139" s="1"/>
  <c r="I81" i="139"/>
  <c r="E2238" i="139"/>
  <c r="L2238" i="139" s="1"/>
  <c r="I82" i="139"/>
  <c r="E2239" i="139"/>
  <c r="I83" i="139"/>
  <c r="E2240" i="139"/>
  <c r="I84" i="139"/>
  <c r="E2241" i="139"/>
  <c r="E2285" i="139" s="1"/>
  <c r="I85" i="139"/>
  <c r="E2242" i="139"/>
  <c r="L2242" i="139" s="1"/>
  <c r="I86" i="139"/>
  <c r="E2243" i="139"/>
  <c r="I87" i="139"/>
  <c r="E88" i="139"/>
  <c r="E1501" i="139"/>
  <c r="E1017" i="139"/>
  <c r="J96" i="139"/>
  <c r="K140" i="139"/>
  <c r="L184" i="139"/>
  <c r="C1633" i="139"/>
  <c r="C1589" i="139"/>
  <c r="I228" i="139"/>
  <c r="M228" i="139"/>
  <c r="I229" i="139"/>
  <c r="I230" i="139"/>
  <c r="I231" i="139"/>
  <c r="I232" i="139"/>
  <c r="I233" i="139"/>
  <c r="I234" i="139"/>
  <c r="I235" i="139"/>
  <c r="I236" i="139"/>
  <c r="I237" i="139"/>
  <c r="I238" i="139"/>
  <c r="I239" i="139"/>
  <c r="I240" i="139"/>
  <c r="I241" i="139"/>
  <c r="I242" i="139"/>
  <c r="I243" i="139"/>
  <c r="I244" i="139"/>
  <c r="I245" i="139"/>
  <c r="I246" i="139"/>
  <c r="I247" i="139"/>
  <c r="I248" i="139"/>
  <c r="I249" i="139"/>
  <c r="I250" i="139"/>
  <c r="I251" i="139"/>
  <c r="I252" i="139"/>
  <c r="I253" i="139"/>
  <c r="I254" i="139"/>
  <c r="I255" i="139"/>
  <c r="I256" i="139"/>
  <c r="I257" i="139"/>
  <c r="I258" i="139"/>
  <c r="I259" i="139"/>
  <c r="I260" i="139"/>
  <c r="I261" i="139"/>
  <c r="I262" i="139"/>
  <c r="I263" i="139"/>
  <c r="E1721" i="139"/>
  <c r="E1677" i="139"/>
  <c r="J301" i="139"/>
  <c r="J302" i="139"/>
  <c r="K303" i="139"/>
  <c r="J306" i="139"/>
  <c r="K307" i="139"/>
  <c r="N307" i="139" s="1"/>
  <c r="I308" i="139"/>
  <c r="I316" i="139"/>
  <c r="I318" i="139"/>
  <c r="I320" i="139"/>
  <c r="I322" i="139"/>
  <c r="I324" i="139"/>
  <c r="I326" i="139"/>
  <c r="I328" i="139"/>
  <c r="I330" i="139"/>
  <c r="I332" i="139"/>
  <c r="I334" i="139"/>
  <c r="I336" i="139"/>
  <c r="I338" i="139"/>
  <c r="I340" i="139"/>
  <c r="I342" i="139"/>
  <c r="I344" i="139"/>
  <c r="I346" i="139"/>
  <c r="I348" i="139"/>
  <c r="I350" i="139"/>
  <c r="M362" i="139"/>
  <c r="N362" i="139" s="1"/>
  <c r="I362" i="139"/>
  <c r="L363" i="139"/>
  <c r="M366" i="139"/>
  <c r="N366" i="139" s="1"/>
  <c r="I366" i="139"/>
  <c r="L367" i="139"/>
  <c r="M370" i="139"/>
  <c r="N370" i="139" s="1"/>
  <c r="I370" i="139"/>
  <c r="L371" i="139"/>
  <c r="M374" i="139"/>
  <c r="N374" i="139" s="1"/>
  <c r="I374" i="139"/>
  <c r="L375" i="139"/>
  <c r="M378" i="139"/>
  <c r="N378" i="139" s="1"/>
  <c r="I378" i="139"/>
  <c r="L379" i="139"/>
  <c r="M382" i="139"/>
  <c r="N382" i="139" s="1"/>
  <c r="I382" i="139"/>
  <c r="L383" i="139"/>
  <c r="M386" i="139"/>
  <c r="N386" i="139" s="1"/>
  <c r="I386" i="139"/>
  <c r="L387" i="139"/>
  <c r="M390" i="139"/>
  <c r="N390" i="139" s="1"/>
  <c r="I390" i="139"/>
  <c r="L391" i="139"/>
  <c r="M394" i="139"/>
  <c r="N394" i="139" s="1"/>
  <c r="I394" i="139"/>
  <c r="L395" i="139"/>
  <c r="J450" i="139"/>
  <c r="K451" i="139"/>
  <c r="J454" i="139"/>
  <c r="K455" i="139"/>
  <c r="J458" i="139"/>
  <c r="K459" i="139"/>
  <c r="N459" i="139" s="1"/>
  <c r="J462" i="139"/>
  <c r="K463" i="139"/>
  <c r="N463" i="139" s="1"/>
  <c r="J466" i="139"/>
  <c r="K467" i="139"/>
  <c r="J470" i="139"/>
  <c r="K471" i="139"/>
  <c r="J474" i="139"/>
  <c r="K475" i="139"/>
  <c r="N475" i="139" s="1"/>
  <c r="J478" i="139"/>
  <c r="K479" i="139"/>
  <c r="N479" i="139" s="1"/>
  <c r="J482" i="139"/>
  <c r="K483" i="139"/>
  <c r="I492" i="139"/>
  <c r="I494" i="139"/>
  <c r="I496" i="139"/>
  <c r="I498" i="139"/>
  <c r="I500" i="139"/>
  <c r="I502" i="139"/>
  <c r="I504" i="139"/>
  <c r="I506" i="139"/>
  <c r="I508" i="139"/>
  <c r="I510" i="139"/>
  <c r="I512" i="139"/>
  <c r="I514" i="139"/>
  <c r="I516" i="139"/>
  <c r="I518" i="139"/>
  <c r="I520" i="139"/>
  <c r="I522" i="139"/>
  <c r="I524" i="139"/>
  <c r="I526" i="139"/>
  <c r="J572" i="139"/>
  <c r="M538" i="139"/>
  <c r="N538" i="139" s="1"/>
  <c r="I538" i="139"/>
  <c r="L539" i="139"/>
  <c r="M542" i="139"/>
  <c r="N542" i="139" s="1"/>
  <c r="I542" i="139"/>
  <c r="L543" i="139"/>
  <c r="M546" i="139"/>
  <c r="N546" i="139" s="1"/>
  <c r="I546" i="139"/>
  <c r="L547" i="139"/>
  <c r="M550" i="139"/>
  <c r="N550" i="139" s="1"/>
  <c r="I550" i="139"/>
  <c r="L551" i="139"/>
  <c r="M554" i="139"/>
  <c r="N554" i="139" s="1"/>
  <c r="I554" i="139"/>
  <c r="L555" i="139"/>
  <c r="I616" i="139"/>
  <c r="K581" i="139"/>
  <c r="N581" i="139" s="1"/>
  <c r="J582" i="139"/>
  <c r="M584" i="139"/>
  <c r="N584" i="139" s="1"/>
  <c r="K585" i="139"/>
  <c r="N585" i="139" s="1"/>
  <c r="J586" i="139"/>
  <c r="M588" i="139"/>
  <c r="N588" i="139" s="1"/>
  <c r="K589" i="139"/>
  <c r="N589" i="139" s="1"/>
  <c r="J590" i="139"/>
  <c r="M592" i="139"/>
  <c r="N592" i="139" s="1"/>
  <c r="K593" i="139"/>
  <c r="N593" i="139" s="1"/>
  <c r="J594" i="139"/>
  <c r="M596" i="139"/>
  <c r="N596" i="139" s="1"/>
  <c r="K597" i="139"/>
  <c r="N597" i="139" s="1"/>
  <c r="J598" i="139"/>
  <c r="M600" i="139"/>
  <c r="N600" i="139" s="1"/>
  <c r="K601" i="139"/>
  <c r="N601" i="139" s="1"/>
  <c r="J602" i="139"/>
  <c r="M604" i="139"/>
  <c r="N604" i="139" s="1"/>
  <c r="K605" i="139"/>
  <c r="N605" i="139" s="1"/>
  <c r="J606" i="139"/>
  <c r="M608" i="139"/>
  <c r="N608" i="139" s="1"/>
  <c r="K609" i="139"/>
  <c r="N609" i="139" s="1"/>
  <c r="J610" i="139"/>
  <c r="M612" i="139"/>
  <c r="N612" i="139" s="1"/>
  <c r="K613" i="139"/>
  <c r="N613" i="139" s="1"/>
  <c r="J614" i="139"/>
  <c r="J660" i="139"/>
  <c r="M668" i="139"/>
  <c r="I668" i="139"/>
  <c r="M669" i="139"/>
  <c r="N669" i="139" s="1"/>
  <c r="I669" i="139"/>
  <c r="M670" i="139"/>
  <c r="N670" i="139" s="1"/>
  <c r="I670" i="139"/>
  <c r="M671" i="139"/>
  <c r="N671" i="139" s="1"/>
  <c r="I671" i="139"/>
  <c r="M672" i="139"/>
  <c r="N672" i="139" s="1"/>
  <c r="I672" i="139"/>
  <c r="M673" i="139"/>
  <c r="N673" i="139" s="1"/>
  <c r="I673" i="139"/>
  <c r="M674" i="139"/>
  <c r="N674" i="139" s="1"/>
  <c r="I674" i="139"/>
  <c r="M675" i="139"/>
  <c r="N675" i="139" s="1"/>
  <c r="I675" i="139"/>
  <c r="M676" i="139"/>
  <c r="N676" i="139" s="1"/>
  <c r="I676" i="139"/>
  <c r="M677" i="139"/>
  <c r="N677" i="139" s="1"/>
  <c r="I677" i="139"/>
  <c r="M678" i="139"/>
  <c r="N678" i="139" s="1"/>
  <c r="I678" i="139"/>
  <c r="M679" i="139"/>
  <c r="N679" i="139" s="1"/>
  <c r="I679" i="139"/>
  <c r="M680" i="139"/>
  <c r="N680" i="139" s="1"/>
  <c r="I680" i="139"/>
  <c r="M681" i="139"/>
  <c r="N681" i="139" s="1"/>
  <c r="I681" i="139"/>
  <c r="M682" i="139"/>
  <c r="N682" i="139" s="1"/>
  <c r="I682" i="139"/>
  <c r="M683" i="139"/>
  <c r="N683" i="139" s="1"/>
  <c r="I683" i="139"/>
  <c r="M684" i="139"/>
  <c r="N684" i="139" s="1"/>
  <c r="I684" i="139"/>
  <c r="M685" i="139"/>
  <c r="N685" i="139" s="1"/>
  <c r="I685" i="139"/>
  <c r="M686" i="139"/>
  <c r="N686" i="139" s="1"/>
  <c r="I686" i="139"/>
  <c r="M687" i="139"/>
  <c r="N687" i="139" s="1"/>
  <c r="I687" i="139"/>
  <c r="M688" i="139"/>
  <c r="N688" i="139" s="1"/>
  <c r="I688" i="139"/>
  <c r="M689" i="139"/>
  <c r="N689" i="139" s="1"/>
  <c r="I689" i="139"/>
  <c r="M690" i="139"/>
  <c r="N690" i="139" s="1"/>
  <c r="I690" i="139"/>
  <c r="M691" i="139"/>
  <c r="N691" i="139" s="1"/>
  <c r="I691" i="139"/>
  <c r="M692" i="139"/>
  <c r="N692" i="139" s="1"/>
  <c r="I692" i="139"/>
  <c r="M693" i="139"/>
  <c r="N693" i="139" s="1"/>
  <c r="I693" i="139"/>
  <c r="M694" i="139"/>
  <c r="N694" i="139" s="1"/>
  <c r="I694" i="139"/>
  <c r="M695" i="139"/>
  <c r="N695" i="139" s="1"/>
  <c r="I695" i="139"/>
  <c r="M696" i="139"/>
  <c r="N696" i="139" s="1"/>
  <c r="I696" i="139"/>
  <c r="M697" i="139"/>
  <c r="N697" i="139" s="1"/>
  <c r="I697" i="139"/>
  <c r="M698" i="139"/>
  <c r="N698" i="139" s="1"/>
  <c r="I698" i="139"/>
  <c r="M699" i="139"/>
  <c r="N699" i="139" s="1"/>
  <c r="I699" i="139"/>
  <c r="M700" i="139"/>
  <c r="N700" i="139" s="1"/>
  <c r="I700" i="139"/>
  <c r="M701" i="139"/>
  <c r="N701" i="139" s="1"/>
  <c r="I701" i="139"/>
  <c r="M702" i="139"/>
  <c r="N702" i="139" s="1"/>
  <c r="I702" i="139"/>
  <c r="M703" i="139"/>
  <c r="N703" i="139" s="1"/>
  <c r="I703" i="139"/>
  <c r="H748" i="139"/>
  <c r="D748" i="139"/>
  <c r="J716" i="139"/>
  <c r="M716" i="139"/>
  <c r="N723" i="139"/>
  <c r="N739" i="139"/>
  <c r="M800" i="139"/>
  <c r="N800" i="139" s="1"/>
  <c r="I800" i="139"/>
  <c r="F836" i="139"/>
  <c r="M816" i="139"/>
  <c r="N816" i="139" s="1"/>
  <c r="I816" i="139"/>
  <c r="M832" i="139"/>
  <c r="N832" i="139" s="1"/>
  <c r="I832" i="139"/>
  <c r="K880" i="139"/>
  <c r="N1114" i="139"/>
  <c r="N1130" i="139"/>
  <c r="M1186" i="139"/>
  <c r="N1186" i="139" s="1"/>
  <c r="I1186" i="139"/>
  <c r="M1246" i="139"/>
  <c r="N1246" i="139" s="1"/>
  <c r="I1246" i="139"/>
  <c r="M1506" i="139"/>
  <c r="N1506" i="139" s="1"/>
  <c r="I1506" i="139"/>
  <c r="M28" i="135"/>
  <c r="M63" i="135"/>
  <c r="N63" i="135" s="1"/>
  <c r="M34" i="136"/>
  <c r="M49" i="136"/>
  <c r="M61" i="136"/>
  <c r="M63" i="136"/>
  <c r="M69" i="136"/>
  <c r="M72" i="136"/>
  <c r="E2253" i="139"/>
  <c r="E2254" i="139"/>
  <c r="L2254" i="139" s="1"/>
  <c r="E2255" i="139"/>
  <c r="E2257" i="139"/>
  <c r="E2258" i="139"/>
  <c r="L2258" i="139" s="1"/>
  <c r="E2259" i="139"/>
  <c r="E2261" i="139"/>
  <c r="E2262" i="139"/>
  <c r="L2262" i="139" s="1"/>
  <c r="E2263" i="139"/>
  <c r="E2266" i="139"/>
  <c r="L2266" i="139" s="1"/>
  <c r="E2267" i="139"/>
  <c r="E2270" i="139"/>
  <c r="L2270" i="139" s="1"/>
  <c r="E2271" i="139"/>
  <c r="E2274" i="139"/>
  <c r="L2274" i="139" s="1"/>
  <c r="E2275" i="139"/>
  <c r="E2278" i="139"/>
  <c r="L2278" i="139" s="1"/>
  <c r="E2279" i="139"/>
  <c r="E2282" i="139"/>
  <c r="L2282" i="139" s="1"/>
  <c r="E2283" i="139"/>
  <c r="E2286" i="139"/>
  <c r="L2286" i="139" s="1"/>
  <c r="E2287" i="139"/>
  <c r="E44" i="139"/>
  <c r="L44" i="139" s="1"/>
  <c r="E1457" i="139"/>
  <c r="E1193" i="139"/>
  <c r="E973" i="139"/>
  <c r="F2208" i="139"/>
  <c r="F2209" i="139"/>
  <c r="F2210" i="139"/>
  <c r="F2211" i="139"/>
  <c r="F2212" i="139"/>
  <c r="F2213" i="139"/>
  <c r="F2214" i="139"/>
  <c r="F2215" i="139"/>
  <c r="F2216" i="139"/>
  <c r="F2217" i="139"/>
  <c r="F2218" i="139"/>
  <c r="F2262" i="139" s="1"/>
  <c r="F2219" i="139"/>
  <c r="F2220" i="139"/>
  <c r="F2221" i="139"/>
  <c r="F2222" i="139"/>
  <c r="F2223" i="139"/>
  <c r="F2224" i="139"/>
  <c r="F2225" i="139"/>
  <c r="F2226" i="139"/>
  <c r="F2227" i="139"/>
  <c r="F2228" i="139"/>
  <c r="F2229" i="139"/>
  <c r="F2230" i="139"/>
  <c r="F2231" i="139"/>
  <c r="F2232" i="139"/>
  <c r="F2233" i="139"/>
  <c r="F2234" i="139"/>
  <c r="F2235" i="139"/>
  <c r="F2236" i="139"/>
  <c r="F2237" i="139"/>
  <c r="F2238" i="139"/>
  <c r="F2239" i="139"/>
  <c r="F2240" i="139"/>
  <c r="F2241" i="139"/>
  <c r="F2242" i="139"/>
  <c r="F2243" i="139"/>
  <c r="F88" i="139"/>
  <c r="K96" i="139"/>
  <c r="N96" i="139" s="1"/>
  <c r="E1633" i="139"/>
  <c r="E1589" i="139"/>
  <c r="K308" i="139"/>
  <c r="N308" i="139" s="1"/>
  <c r="K272" i="139"/>
  <c r="N272" i="139" s="1"/>
  <c r="J303" i="139"/>
  <c r="N304" i="139"/>
  <c r="J307" i="139"/>
  <c r="L396" i="139"/>
  <c r="M363" i="139"/>
  <c r="N363" i="139" s="1"/>
  <c r="I363" i="139"/>
  <c r="L364" i="139"/>
  <c r="M367" i="139"/>
  <c r="N367" i="139" s="1"/>
  <c r="I367" i="139"/>
  <c r="L368" i="139"/>
  <c r="M371" i="139"/>
  <c r="N371" i="139" s="1"/>
  <c r="I371" i="139"/>
  <c r="L372" i="139"/>
  <c r="M375" i="139"/>
  <c r="N375" i="139" s="1"/>
  <c r="I375" i="139"/>
  <c r="L376" i="139"/>
  <c r="M379" i="139"/>
  <c r="N379" i="139" s="1"/>
  <c r="I379" i="139"/>
  <c r="L380" i="139"/>
  <c r="M383" i="139"/>
  <c r="N383" i="139" s="1"/>
  <c r="I383" i="139"/>
  <c r="L384" i="139"/>
  <c r="M387" i="139"/>
  <c r="N387" i="139" s="1"/>
  <c r="I387" i="139"/>
  <c r="L388" i="139"/>
  <c r="M391" i="139"/>
  <c r="N391" i="139" s="1"/>
  <c r="I391" i="139"/>
  <c r="L392" i="139"/>
  <c r="M395" i="139"/>
  <c r="N395" i="139" s="1"/>
  <c r="I395" i="139"/>
  <c r="J404" i="139"/>
  <c r="J405" i="139"/>
  <c r="J406" i="139"/>
  <c r="J407" i="139"/>
  <c r="J408" i="139"/>
  <c r="J409" i="139"/>
  <c r="J410" i="139"/>
  <c r="J411" i="139"/>
  <c r="J412" i="139"/>
  <c r="J413" i="139"/>
  <c r="J414" i="139"/>
  <c r="J415" i="139"/>
  <c r="J416" i="139"/>
  <c r="J417" i="139"/>
  <c r="J418" i="139"/>
  <c r="J419" i="139"/>
  <c r="J420" i="139"/>
  <c r="J421" i="139"/>
  <c r="J422" i="139"/>
  <c r="J423" i="139"/>
  <c r="J424" i="139"/>
  <c r="J425" i="139"/>
  <c r="J426" i="139"/>
  <c r="J427" i="139"/>
  <c r="J428" i="139"/>
  <c r="J429" i="139"/>
  <c r="J430" i="139"/>
  <c r="J431" i="139"/>
  <c r="J432" i="139"/>
  <c r="J433" i="139"/>
  <c r="J434" i="139"/>
  <c r="J435" i="139"/>
  <c r="J436" i="139"/>
  <c r="J437" i="139"/>
  <c r="M437" i="139"/>
  <c r="N437" i="139" s="1"/>
  <c r="J438" i="139"/>
  <c r="M438" i="139"/>
  <c r="N438" i="139" s="1"/>
  <c r="J439" i="139"/>
  <c r="M439" i="139"/>
  <c r="N439" i="139" s="1"/>
  <c r="D440" i="139"/>
  <c r="K440" i="139" s="1"/>
  <c r="K484" i="139"/>
  <c r="J451" i="139"/>
  <c r="N452" i="139"/>
  <c r="J455" i="139"/>
  <c r="N456" i="139"/>
  <c r="J459" i="139"/>
  <c r="N460" i="139"/>
  <c r="J463" i="139"/>
  <c r="N464" i="139"/>
  <c r="J467" i="139"/>
  <c r="N468" i="139"/>
  <c r="J471" i="139"/>
  <c r="N472" i="139"/>
  <c r="J475" i="139"/>
  <c r="N476" i="139"/>
  <c r="J479" i="139"/>
  <c r="N480" i="139"/>
  <c r="J483" i="139"/>
  <c r="L572" i="139"/>
  <c r="M539" i="139"/>
  <c r="N539" i="139" s="1"/>
  <c r="I539" i="139"/>
  <c r="L540" i="139"/>
  <c r="M543" i="139"/>
  <c r="N543" i="139" s="1"/>
  <c r="I543" i="139"/>
  <c r="L544" i="139"/>
  <c r="M547" i="139"/>
  <c r="N547" i="139" s="1"/>
  <c r="I547" i="139"/>
  <c r="L548" i="139"/>
  <c r="M551" i="139"/>
  <c r="N551" i="139" s="1"/>
  <c r="I551" i="139"/>
  <c r="L552" i="139"/>
  <c r="M555" i="139"/>
  <c r="N555" i="139" s="1"/>
  <c r="I555" i="139"/>
  <c r="L556" i="139"/>
  <c r="L557" i="139"/>
  <c r="L558" i="139"/>
  <c r="L559" i="139"/>
  <c r="L560" i="139"/>
  <c r="L561" i="139"/>
  <c r="L562" i="139"/>
  <c r="L563" i="139"/>
  <c r="L564" i="139"/>
  <c r="L565" i="139"/>
  <c r="L566" i="139"/>
  <c r="L567" i="139"/>
  <c r="L568" i="139"/>
  <c r="L569" i="139"/>
  <c r="L570" i="139"/>
  <c r="L571" i="139"/>
  <c r="K616" i="139"/>
  <c r="J581" i="139"/>
  <c r="M583" i="139"/>
  <c r="J585" i="139"/>
  <c r="M587" i="139"/>
  <c r="J589" i="139"/>
  <c r="M591" i="139"/>
  <c r="J593" i="139"/>
  <c r="M595" i="139"/>
  <c r="N595" i="139" s="1"/>
  <c r="J597" i="139"/>
  <c r="M599" i="139"/>
  <c r="J601" i="139"/>
  <c r="M603" i="139"/>
  <c r="J605" i="139"/>
  <c r="M607" i="139"/>
  <c r="J609" i="139"/>
  <c r="M611" i="139"/>
  <c r="N611" i="139" s="1"/>
  <c r="J613" i="139"/>
  <c r="M615" i="139"/>
  <c r="N660" i="139"/>
  <c r="M704" i="139"/>
  <c r="N704" i="139" s="1"/>
  <c r="I704" i="139"/>
  <c r="N717" i="139"/>
  <c r="N721" i="139"/>
  <c r="N725" i="139"/>
  <c r="N729" i="139"/>
  <c r="N733" i="139"/>
  <c r="N737" i="139"/>
  <c r="N741" i="139"/>
  <c r="N745" i="139"/>
  <c r="C836" i="139"/>
  <c r="K836" i="139" s="1"/>
  <c r="G836" i="139"/>
  <c r="M812" i="139"/>
  <c r="N812" i="139" s="1"/>
  <c r="I812" i="139"/>
  <c r="M828" i="139"/>
  <c r="N828" i="139" s="1"/>
  <c r="I828" i="139"/>
  <c r="J968" i="139"/>
  <c r="M968" i="139"/>
  <c r="N933" i="139"/>
  <c r="N937" i="139"/>
  <c r="N941" i="139"/>
  <c r="N945" i="139"/>
  <c r="N949" i="139"/>
  <c r="N953" i="139"/>
  <c r="N957" i="139"/>
  <c r="N961" i="139"/>
  <c r="N965" i="139"/>
  <c r="L1022" i="139"/>
  <c r="G1056" i="139"/>
  <c r="L1056" i="139" s="1"/>
  <c r="J1164" i="139"/>
  <c r="J1180" i="139"/>
  <c r="H1276" i="139"/>
  <c r="J1276" i="139" s="1"/>
  <c r="J1240" i="139"/>
  <c r="M43" i="135"/>
  <c r="M53" i="135"/>
  <c r="M55" i="135"/>
  <c r="N55" i="135" s="1"/>
  <c r="M57" i="135"/>
  <c r="N57" i="135" s="1"/>
  <c r="M66" i="135"/>
  <c r="M59" i="136"/>
  <c r="F53" i="134"/>
  <c r="F2252" i="139"/>
  <c r="J8" i="139"/>
  <c r="F2253" i="139"/>
  <c r="J9" i="139"/>
  <c r="J10" i="139"/>
  <c r="F2255" i="139"/>
  <c r="J11" i="139"/>
  <c r="F2256" i="139"/>
  <c r="J12" i="139"/>
  <c r="F2257" i="139"/>
  <c r="J13" i="139"/>
  <c r="J14" i="139"/>
  <c r="F2259" i="139"/>
  <c r="J15" i="139"/>
  <c r="F2260" i="139"/>
  <c r="J16" i="139"/>
  <c r="F2261" i="139"/>
  <c r="J17" i="139"/>
  <c r="J18" i="139"/>
  <c r="F2263" i="139"/>
  <c r="J19" i="139"/>
  <c r="F2264" i="139"/>
  <c r="J20" i="139"/>
  <c r="F2265" i="139"/>
  <c r="J21" i="139"/>
  <c r="J22" i="139"/>
  <c r="F2267" i="139"/>
  <c r="J23" i="139"/>
  <c r="F2268" i="139"/>
  <c r="J24" i="139"/>
  <c r="F2269" i="139"/>
  <c r="J25" i="139"/>
  <c r="J26" i="139"/>
  <c r="F2271" i="139"/>
  <c r="J27" i="139"/>
  <c r="F2272" i="139"/>
  <c r="J28" i="139"/>
  <c r="F2273" i="139"/>
  <c r="J29" i="139"/>
  <c r="J30" i="139"/>
  <c r="F2275" i="139"/>
  <c r="J31" i="139"/>
  <c r="F2276" i="139"/>
  <c r="J32" i="139"/>
  <c r="F2277" i="139"/>
  <c r="J33" i="139"/>
  <c r="J34" i="139"/>
  <c r="F2279" i="139"/>
  <c r="J35" i="139"/>
  <c r="F2280" i="139"/>
  <c r="J36" i="139"/>
  <c r="F2281" i="139"/>
  <c r="J37" i="139"/>
  <c r="J38" i="139"/>
  <c r="F2283" i="139"/>
  <c r="J39" i="139"/>
  <c r="F2284" i="139"/>
  <c r="J40" i="139"/>
  <c r="F2285" i="139"/>
  <c r="J41" i="139"/>
  <c r="J42" i="139"/>
  <c r="F2287" i="139"/>
  <c r="J43" i="139"/>
  <c r="F44" i="139"/>
  <c r="C2208" i="139"/>
  <c r="G2208" i="139"/>
  <c r="K52" i="139"/>
  <c r="C2209" i="139"/>
  <c r="K2209" i="139" s="1"/>
  <c r="G2209" i="139"/>
  <c r="G2253" i="139" s="1"/>
  <c r="K53" i="139"/>
  <c r="C2210" i="139"/>
  <c r="K2210" i="139" s="1"/>
  <c r="G2210" i="139"/>
  <c r="K54" i="139"/>
  <c r="C2211" i="139"/>
  <c r="K2211" i="139" s="1"/>
  <c r="G2211" i="139"/>
  <c r="G2255" i="139" s="1"/>
  <c r="K55" i="139"/>
  <c r="N55" i="139" s="1"/>
  <c r="C2212" i="139"/>
  <c r="K2212" i="139" s="1"/>
  <c r="G2212" i="139"/>
  <c r="G2256" i="139" s="1"/>
  <c r="K56" i="139"/>
  <c r="C2213" i="139"/>
  <c r="K2213" i="139" s="1"/>
  <c r="G2213" i="139"/>
  <c r="G2257" i="139" s="1"/>
  <c r="K57" i="139"/>
  <c r="C2214" i="139"/>
  <c r="K2214" i="139" s="1"/>
  <c r="G2214" i="139"/>
  <c r="K58" i="139"/>
  <c r="N58" i="139" s="1"/>
  <c r="C2215" i="139"/>
  <c r="K2215" i="139" s="1"/>
  <c r="G2215" i="139"/>
  <c r="G2259" i="139" s="1"/>
  <c r="K59" i="139"/>
  <c r="C2216" i="139"/>
  <c r="K2216" i="139" s="1"/>
  <c r="G2216" i="139"/>
  <c r="G2260" i="139" s="1"/>
  <c r="K60" i="139"/>
  <c r="C2217" i="139"/>
  <c r="K2217" i="139" s="1"/>
  <c r="G2217" i="139"/>
  <c r="G2261" i="139" s="1"/>
  <c r="K61" i="139"/>
  <c r="C2218" i="139"/>
  <c r="K2218" i="139" s="1"/>
  <c r="G2218" i="139"/>
  <c r="K62" i="139"/>
  <c r="N62" i="139" s="1"/>
  <c r="C2219" i="139"/>
  <c r="K2219" i="139" s="1"/>
  <c r="G2219" i="139"/>
  <c r="G2263" i="139" s="1"/>
  <c r="K63" i="139"/>
  <c r="N63" i="139" s="1"/>
  <c r="C2220" i="139"/>
  <c r="K2220" i="139" s="1"/>
  <c r="G2220" i="139"/>
  <c r="G2264" i="139" s="1"/>
  <c r="K64" i="139"/>
  <c r="C2221" i="139"/>
  <c r="K2221" i="139" s="1"/>
  <c r="G2221" i="139"/>
  <c r="G2265" i="139" s="1"/>
  <c r="K65" i="139"/>
  <c r="C2222" i="139"/>
  <c r="K2222" i="139" s="1"/>
  <c r="G2222" i="139"/>
  <c r="K66" i="139"/>
  <c r="N66" i="139" s="1"/>
  <c r="C2223" i="139"/>
  <c r="K2223" i="139" s="1"/>
  <c r="G2223" i="139"/>
  <c r="G2267" i="139" s="1"/>
  <c r="K67" i="139"/>
  <c r="N67" i="139" s="1"/>
  <c r="C2224" i="139"/>
  <c r="K2224" i="139" s="1"/>
  <c r="G2224" i="139"/>
  <c r="G2268" i="139" s="1"/>
  <c r="K68" i="139"/>
  <c r="C2225" i="139"/>
  <c r="K2225" i="139" s="1"/>
  <c r="G2225" i="139"/>
  <c r="G2269" i="139" s="1"/>
  <c r="K69" i="139"/>
  <c r="C2226" i="139"/>
  <c r="K2226" i="139" s="1"/>
  <c r="G2226" i="139"/>
  <c r="K70" i="139"/>
  <c r="N70" i="139" s="1"/>
  <c r="C2227" i="139"/>
  <c r="K2227" i="139" s="1"/>
  <c r="G2227" i="139"/>
  <c r="G2271" i="139" s="1"/>
  <c r="K71" i="139"/>
  <c r="N71" i="139" s="1"/>
  <c r="C2228" i="139"/>
  <c r="K2228" i="139" s="1"/>
  <c r="G2228" i="139"/>
  <c r="G2272" i="139" s="1"/>
  <c r="K72" i="139"/>
  <c r="C2229" i="139"/>
  <c r="K2229" i="139" s="1"/>
  <c r="G2229" i="139"/>
  <c r="G2273" i="139" s="1"/>
  <c r="K73" i="139"/>
  <c r="C2230" i="139"/>
  <c r="K2230" i="139" s="1"/>
  <c r="G2230" i="139"/>
  <c r="K74" i="139"/>
  <c r="N74" i="139" s="1"/>
  <c r="C2231" i="139"/>
  <c r="K2231" i="139" s="1"/>
  <c r="G2231" i="139"/>
  <c r="G2275" i="139" s="1"/>
  <c r="K75" i="139"/>
  <c r="C2232" i="139"/>
  <c r="K2232" i="139" s="1"/>
  <c r="G2232" i="139"/>
  <c r="G2276" i="139" s="1"/>
  <c r="K76" i="139"/>
  <c r="C2233" i="139"/>
  <c r="K2233" i="139" s="1"/>
  <c r="G2233" i="139"/>
  <c r="G2277" i="139" s="1"/>
  <c r="K77" i="139"/>
  <c r="C2234" i="139"/>
  <c r="K2234" i="139" s="1"/>
  <c r="G2234" i="139"/>
  <c r="K78" i="139"/>
  <c r="C2235" i="139"/>
  <c r="K2235" i="139" s="1"/>
  <c r="G2235" i="139"/>
  <c r="G2279" i="139" s="1"/>
  <c r="K79" i="139"/>
  <c r="N79" i="139" s="1"/>
  <c r="C2236" i="139"/>
  <c r="K2236" i="139" s="1"/>
  <c r="G2236" i="139"/>
  <c r="G2280" i="139" s="1"/>
  <c r="K80" i="139"/>
  <c r="C2237" i="139"/>
  <c r="K2237" i="139" s="1"/>
  <c r="G2237" i="139"/>
  <c r="G2281" i="139" s="1"/>
  <c r="K81" i="139"/>
  <c r="C2238" i="139"/>
  <c r="K2238" i="139" s="1"/>
  <c r="G2238" i="139"/>
  <c r="K82" i="139"/>
  <c r="N82" i="139" s="1"/>
  <c r="C2239" i="139"/>
  <c r="K2239" i="139" s="1"/>
  <c r="G2239" i="139"/>
  <c r="G2283" i="139" s="1"/>
  <c r="K83" i="139"/>
  <c r="N83" i="139" s="1"/>
  <c r="C2240" i="139"/>
  <c r="K2240" i="139" s="1"/>
  <c r="G2240" i="139"/>
  <c r="G2284" i="139" s="1"/>
  <c r="K84" i="139"/>
  <c r="C2241" i="139"/>
  <c r="K2241" i="139" s="1"/>
  <c r="G2241" i="139"/>
  <c r="G2285" i="139" s="1"/>
  <c r="K85" i="139"/>
  <c r="C2242" i="139"/>
  <c r="K2242" i="139" s="1"/>
  <c r="G2242" i="139"/>
  <c r="K86" i="139"/>
  <c r="C2243" i="139"/>
  <c r="K2243" i="139" s="1"/>
  <c r="G2243" i="139"/>
  <c r="G2287" i="139" s="1"/>
  <c r="K87" i="139"/>
  <c r="N87" i="139" s="1"/>
  <c r="C88" i="139"/>
  <c r="K88" i="139" s="1"/>
  <c r="G88" i="139"/>
  <c r="A1499" i="139"/>
  <c r="A1015" i="139"/>
  <c r="K228" i="139"/>
  <c r="A1675" i="139"/>
  <c r="A1719" i="139"/>
  <c r="J304" i="139"/>
  <c r="K305" i="139"/>
  <c r="K352" i="139"/>
  <c r="E352" i="139"/>
  <c r="L352" i="139" s="1"/>
  <c r="M360" i="139"/>
  <c r="N360" i="139" s="1"/>
  <c r="I360" i="139"/>
  <c r="M364" i="139"/>
  <c r="N364" i="139" s="1"/>
  <c r="I364" i="139"/>
  <c r="M368" i="139"/>
  <c r="N368" i="139" s="1"/>
  <c r="I368" i="139"/>
  <c r="M372" i="139"/>
  <c r="N372" i="139" s="1"/>
  <c r="I372" i="139"/>
  <c r="M376" i="139"/>
  <c r="N376" i="139" s="1"/>
  <c r="I376" i="139"/>
  <c r="M380" i="139"/>
  <c r="N380" i="139" s="1"/>
  <c r="I380" i="139"/>
  <c r="M384" i="139"/>
  <c r="N384" i="139" s="1"/>
  <c r="I384" i="139"/>
  <c r="M388" i="139"/>
  <c r="N388" i="139" s="1"/>
  <c r="I388" i="139"/>
  <c r="M392" i="139"/>
  <c r="N392" i="139" s="1"/>
  <c r="I392" i="139"/>
  <c r="J448" i="139"/>
  <c r="K449" i="139"/>
  <c r="J452" i="139"/>
  <c r="K453" i="139"/>
  <c r="J456" i="139"/>
  <c r="K457" i="139"/>
  <c r="J460" i="139"/>
  <c r="K461" i="139"/>
  <c r="J464" i="139"/>
  <c r="K465" i="139"/>
  <c r="J468" i="139"/>
  <c r="K469" i="139"/>
  <c r="J472" i="139"/>
  <c r="K473" i="139"/>
  <c r="J476" i="139"/>
  <c r="K477" i="139"/>
  <c r="J480" i="139"/>
  <c r="K481" i="139"/>
  <c r="K528" i="139"/>
  <c r="E528" i="139"/>
  <c r="L528" i="139" s="1"/>
  <c r="F572" i="139"/>
  <c r="M536" i="139"/>
  <c r="N536" i="139" s="1"/>
  <c r="I536" i="139"/>
  <c r="M540" i="139"/>
  <c r="N540" i="139" s="1"/>
  <c r="I540" i="139"/>
  <c r="M544" i="139"/>
  <c r="N544" i="139" s="1"/>
  <c r="I544" i="139"/>
  <c r="M548" i="139"/>
  <c r="N548" i="139" s="1"/>
  <c r="I548" i="139"/>
  <c r="M552" i="139"/>
  <c r="N552" i="139" s="1"/>
  <c r="I552" i="139"/>
  <c r="N556" i="139"/>
  <c r="N557" i="139"/>
  <c r="N558" i="139"/>
  <c r="N559" i="139"/>
  <c r="N560" i="139"/>
  <c r="N561" i="139"/>
  <c r="N562" i="139"/>
  <c r="N563" i="139"/>
  <c r="N564" i="139"/>
  <c r="N565" i="139"/>
  <c r="N566" i="139"/>
  <c r="N567" i="139"/>
  <c r="N568" i="139"/>
  <c r="N569" i="139"/>
  <c r="N570" i="139"/>
  <c r="N571" i="139"/>
  <c r="J580" i="139"/>
  <c r="N582" i="139"/>
  <c r="K583" i="139"/>
  <c r="J584" i="139"/>
  <c r="N586" i="139"/>
  <c r="K587" i="139"/>
  <c r="J588" i="139"/>
  <c r="N590" i="139"/>
  <c r="K591" i="139"/>
  <c r="J592" i="139"/>
  <c r="N594" i="139"/>
  <c r="K595" i="139"/>
  <c r="J596" i="139"/>
  <c r="N598" i="139"/>
  <c r="K599" i="139"/>
  <c r="J600" i="139"/>
  <c r="N602" i="139"/>
  <c r="K603" i="139"/>
  <c r="J604" i="139"/>
  <c r="N606" i="139"/>
  <c r="K607" i="139"/>
  <c r="J608" i="139"/>
  <c r="N610" i="139"/>
  <c r="K611" i="139"/>
  <c r="J612" i="139"/>
  <c r="N614" i="139"/>
  <c r="K615" i="139"/>
  <c r="H616" i="139"/>
  <c r="J616" i="139" s="1"/>
  <c r="N625" i="139"/>
  <c r="N626" i="139"/>
  <c r="N627" i="139"/>
  <c r="N628" i="139"/>
  <c r="N629" i="139"/>
  <c r="N630" i="139"/>
  <c r="N631" i="139"/>
  <c r="N632" i="139"/>
  <c r="N633" i="139"/>
  <c r="N634" i="139"/>
  <c r="N635" i="139"/>
  <c r="N636" i="139"/>
  <c r="N637" i="139"/>
  <c r="N638" i="139"/>
  <c r="N639" i="139"/>
  <c r="N640" i="139"/>
  <c r="N641" i="139"/>
  <c r="N642" i="139"/>
  <c r="N643" i="139"/>
  <c r="N644" i="139"/>
  <c r="N645" i="139"/>
  <c r="N646" i="139"/>
  <c r="N647" i="139"/>
  <c r="N648" i="139"/>
  <c r="N649" i="139"/>
  <c r="N650" i="139"/>
  <c r="N651" i="139"/>
  <c r="N652" i="139"/>
  <c r="N653" i="139"/>
  <c r="N654" i="139"/>
  <c r="N655" i="139"/>
  <c r="N656" i="139"/>
  <c r="N657" i="139"/>
  <c r="N658" i="139"/>
  <c r="N659" i="139"/>
  <c r="I748" i="139"/>
  <c r="N713" i="139"/>
  <c r="N714" i="139"/>
  <c r="N715" i="139"/>
  <c r="E748" i="139"/>
  <c r="L748" i="139" s="1"/>
  <c r="N756" i="139"/>
  <c r="N758" i="139"/>
  <c r="N760" i="139"/>
  <c r="N762" i="139"/>
  <c r="N764" i="139"/>
  <c r="N766" i="139"/>
  <c r="N768" i="139"/>
  <c r="N770" i="139"/>
  <c r="N772" i="139"/>
  <c r="N774" i="139"/>
  <c r="N776" i="139"/>
  <c r="N778" i="139"/>
  <c r="N780" i="139"/>
  <c r="N782" i="139"/>
  <c r="N784" i="139"/>
  <c r="N786" i="139"/>
  <c r="N788" i="139"/>
  <c r="N790" i="139"/>
  <c r="M808" i="139"/>
  <c r="N808" i="139" s="1"/>
  <c r="I808" i="139"/>
  <c r="M824" i="139"/>
  <c r="N824" i="139" s="1"/>
  <c r="I824" i="139"/>
  <c r="I1188" i="139"/>
  <c r="K1198" i="139"/>
  <c r="N1198" i="139" s="1"/>
  <c r="I1198" i="139"/>
  <c r="K1202" i="139"/>
  <c r="N1202" i="139" s="1"/>
  <c r="I1202" i="139"/>
  <c r="K1206" i="139"/>
  <c r="I1206" i="139"/>
  <c r="K1210" i="139"/>
  <c r="I1210" i="139"/>
  <c r="K1214" i="139"/>
  <c r="N1214" i="139" s="1"/>
  <c r="I1214" i="139"/>
  <c r="K1218" i="139"/>
  <c r="N1218" i="139" s="1"/>
  <c r="I1218" i="139"/>
  <c r="K1222" i="139"/>
  <c r="I1222" i="139"/>
  <c r="K1226" i="139"/>
  <c r="I1226" i="139"/>
  <c r="K1230" i="139"/>
  <c r="N1230" i="139" s="1"/>
  <c r="I1230" i="139"/>
  <c r="M1353" i="139"/>
  <c r="N1353" i="139" s="1"/>
  <c r="I1353" i="139"/>
  <c r="J1355" i="139"/>
  <c r="K316" i="139"/>
  <c r="N316" i="139" s="1"/>
  <c r="L360" i="139"/>
  <c r="I404" i="139"/>
  <c r="M404" i="139"/>
  <c r="N404" i="139" s="1"/>
  <c r="I405" i="139"/>
  <c r="I406" i="139"/>
  <c r="I407" i="139"/>
  <c r="I408" i="139"/>
  <c r="I409" i="139"/>
  <c r="I410" i="139"/>
  <c r="I411" i="139"/>
  <c r="I412" i="139"/>
  <c r="I413" i="139"/>
  <c r="I414" i="139"/>
  <c r="I415" i="139"/>
  <c r="I416" i="139"/>
  <c r="I417" i="139"/>
  <c r="I418" i="139"/>
  <c r="I419" i="139"/>
  <c r="I420" i="139"/>
  <c r="I421" i="139"/>
  <c r="I422" i="139"/>
  <c r="I423" i="139"/>
  <c r="I424" i="139"/>
  <c r="I425" i="139"/>
  <c r="I426" i="139"/>
  <c r="I427" i="139"/>
  <c r="I428" i="139"/>
  <c r="I429" i="139"/>
  <c r="I430" i="139"/>
  <c r="I431" i="139"/>
  <c r="I432" i="139"/>
  <c r="I433" i="139"/>
  <c r="I434" i="139"/>
  <c r="I435" i="139"/>
  <c r="I436" i="139"/>
  <c r="K492" i="139"/>
  <c r="N492" i="139" s="1"/>
  <c r="L536" i="139"/>
  <c r="I580" i="139"/>
  <c r="M580" i="139"/>
  <c r="I581" i="139"/>
  <c r="I582" i="139"/>
  <c r="I583" i="139"/>
  <c r="I584" i="139"/>
  <c r="I585" i="139"/>
  <c r="I586" i="139"/>
  <c r="I587" i="139"/>
  <c r="I588" i="139"/>
  <c r="I589" i="139"/>
  <c r="I590" i="139"/>
  <c r="I591" i="139"/>
  <c r="I592" i="139"/>
  <c r="I593" i="139"/>
  <c r="I594" i="139"/>
  <c r="I595" i="139"/>
  <c r="I596" i="139"/>
  <c r="I597" i="139"/>
  <c r="I598" i="139"/>
  <c r="I599" i="139"/>
  <c r="I600" i="139"/>
  <c r="I601" i="139"/>
  <c r="I602" i="139"/>
  <c r="I603" i="139"/>
  <c r="I604" i="139"/>
  <c r="I605" i="139"/>
  <c r="I606" i="139"/>
  <c r="I607" i="139"/>
  <c r="I608" i="139"/>
  <c r="I609" i="139"/>
  <c r="I610" i="139"/>
  <c r="I611" i="139"/>
  <c r="I612" i="139"/>
  <c r="I613" i="139"/>
  <c r="I614" i="139"/>
  <c r="I615" i="139"/>
  <c r="J624" i="139"/>
  <c r="K668" i="139"/>
  <c r="J717" i="139"/>
  <c r="N718" i="139"/>
  <c r="J721" i="139"/>
  <c r="N722" i="139"/>
  <c r="J725" i="139"/>
  <c r="N726" i="139"/>
  <c r="J729" i="139"/>
  <c r="N730" i="139"/>
  <c r="J733" i="139"/>
  <c r="N734" i="139"/>
  <c r="J737" i="139"/>
  <c r="N738" i="139"/>
  <c r="J741" i="139"/>
  <c r="N742" i="139"/>
  <c r="J745" i="139"/>
  <c r="N746" i="139"/>
  <c r="F792" i="139"/>
  <c r="M801" i="139"/>
  <c r="N801" i="139" s="1"/>
  <c r="I801" i="139"/>
  <c r="L802" i="139"/>
  <c r="M805" i="139"/>
  <c r="N805" i="139" s="1"/>
  <c r="I805" i="139"/>
  <c r="L806" i="139"/>
  <c r="M809" i="139"/>
  <c r="N809" i="139" s="1"/>
  <c r="I809" i="139"/>
  <c r="L810" i="139"/>
  <c r="M813" i="139"/>
  <c r="N813" i="139" s="1"/>
  <c r="I813" i="139"/>
  <c r="L814" i="139"/>
  <c r="M817" i="139"/>
  <c r="N817" i="139" s="1"/>
  <c r="I817" i="139"/>
  <c r="L818" i="139"/>
  <c r="M821" i="139"/>
  <c r="N821" i="139" s="1"/>
  <c r="I821" i="139"/>
  <c r="L822" i="139"/>
  <c r="M825" i="139"/>
  <c r="N825" i="139" s="1"/>
  <c r="I825" i="139"/>
  <c r="L826" i="139"/>
  <c r="M829" i="139"/>
  <c r="N829" i="139" s="1"/>
  <c r="I829" i="139"/>
  <c r="L830" i="139"/>
  <c r="M833" i="139"/>
  <c r="N833" i="139" s="1"/>
  <c r="I833" i="139"/>
  <c r="L834" i="139"/>
  <c r="I880" i="139"/>
  <c r="M845" i="139"/>
  <c r="N845" i="139" s="1"/>
  <c r="M846" i="139"/>
  <c r="N846" i="139" s="1"/>
  <c r="M847" i="139"/>
  <c r="N847" i="139" s="1"/>
  <c r="M848" i="139"/>
  <c r="N848" i="139" s="1"/>
  <c r="M849" i="139"/>
  <c r="N849" i="139" s="1"/>
  <c r="M850" i="139"/>
  <c r="N850" i="139" s="1"/>
  <c r="M851" i="139"/>
  <c r="N851" i="139" s="1"/>
  <c r="M852" i="139"/>
  <c r="N852" i="139" s="1"/>
  <c r="M853" i="139"/>
  <c r="N853" i="139" s="1"/>
  <c r="M854" i="139"/>
  <c r="N854" i="139" s="1"/>
  <c r="M855" i="139"/>
  <c r="N855" i="139" s="1"/>
  <c r="M856" i="139"/>
  <c r="N856" i="139" s="1"/>
  <c r="M857" i="139"/>
  <c r="N857" i="139" s="1"/>
  <c r="M858" i="139"/>
  <c r="N858" i="139" s="1"/>
  <c r="M859" i="139"/>
  <c r="N859" i="139" s="1"/>
  <c r="M860" i="139"/>
  <c r="N860" i="139" s="1"/>
  <c r="M861" i="139"/>
  <c r="N861" i="139" s="1"/>
  <c r="M862" i="139"/>
  <c r="N862" i="139" s="1"/>
  <c r="M863" i="139"/>
  <c r="N863" i="139" s="1"/>
  <c r="M864" i="139"/>
  <c r="N864" i="139" s="1"/>
  <c r="M865" i="139"/>
  <c r="N865" i="139" s="1"/>
  <c r="M866" i="139"/>
  <c r="N866" i="139" s="1"/>
  <c r="M867" i="139"/>
  <c r="N867" i="139" s="1"/>
  <c r="M868" i="139"/>
  <c r="N868" i="139" s="1"/>
  <c r="M869" i="139"/>
  <c r="N869" i="139" s="1"/>
  <c r="M870" i="139"/>
  <c r="N870" i="139" s="1"/>
  <c r="M871" i="139"/>
  <c r="N871" i="139" s="1"/>
  <c r="M872" i="139"/>
  <c r="N872" i="139" s="1"/>
  <c r="M873" i="139"/>
  <c r="N873" i="139" s="1"/>
  <c r="M874" i="139"/>
  <c r="N874" i="139" s="1"/>
  <c r="M875" i="139"/>
  <c r="N875" i="139" s="1"/>
  <c r="M876" i="139"/>
  <c r="N876" i="139" s="1"/>
  <c r="M877" i="139"/>
  <c r="N877" i="139" s="1"/>
  <c r="M878" i="139"/>
  <c r="N878" i="139" s="1"/>
  <c r="M879" i="139"/>
  <c r="N879" i="139" s="1"/>
  <c r="N934" i="139"/>
  <c r="N938" i="139"/>
  <c r="N942" i="139"/>
  <c r="N946" i="139"/>
  <c r="N950" i="139"/>
  <c r="N954" i="139"/>
  <c r="N958" i="139"/>
  <c r="N962" i="139"/>
  <c r="N966" i="139"/>
  <c r="L1012" i="139"/>
  <c r="I1056" i="139"/>
  <c r="N1024" i="139"/>
  <c r="N1028" i="139"/>
  <c r="N1032" i="139"/>
  <c r="N1036" i="139"/>
  <c r="N1040" i="139"/>
  <c r="N1044" i="139"/>
  <c r="N1048" i="139"/>
  <c r="N1052" i="139"/>
  <c r="H1100" i="139"/>
  <c r="J1100" i="139" s="1"/>
  <c r="J1064" i="139"/>
  <c r="M1064" i="139"/>
  <c r="N1064" i="139" s="1"/>
  <c r="J1065" i="139"/>
  <c r="M1065" i="139"/>
  <c r="N1065" i="139" s="1"/>
  <c r="J1066" i="139"/>
  <c r="M1066" i="139"/>
  <c r="N1066" i="139" s="1"/>
  <c r="J1067" i="139"/>
  <c r="M1067" i="139"/>
  <c r="N1067" i="139" s="1"/>
  <c r="J1068" i="139"/>
  <c r="M1068" i="139"/>
  <c r="N1068" i="139" s="1"/>
  <c r="J1069" i="139"/>
  <c r="M1069" i="139"/>
  <c r="N1069" i="139" s="1"/>
  <c r="J1070" i="139"/>
  <c r="M1070" i="139"/>
  <c r="N1070" i="139" s="1"/>
  <c r="J1071" i="139"/>
  <c r="M1071" i="139"/>
  <c r="N1071" i="139" s="1"/>
  <c r="J1072" i="139"/>
  <c r="M1072" i="139"/>
  <c r="N1072" i="139" s="1"/>
  <c r="J1073" i="139"/>
  <c r="M1073" i="139"/>
  <c r="N1073" i="139" s="1"/>
  <c r="J1074" i="139"/>
  <c r="M1074" i="139"/>
  <c r="N1074" i="139" s="1"/>
  <c r="J1075" i="139"/>
  <c r="M1075" i="139"/>
  <c r="N1075" i="139" s="1"/>
  <c r="J1076" i="139"/>
  <c r="M1076" i="139"/>
  <c r="N1076" i="139" s="1"/>
  <c r="J1077" i="139"/>
  <c r="M1077" i="139"/>
  <c r="N1077" i="139" s="1"/>
  <c r="J1078" i="139"/>
  <c r="M1078" i="139"/>
  <c r="N1078" i="139" s="1"/>
  <c r="J1079" i="139"/>
  <c r="M1079" i="139"/>
  <c r="N1079" i="139" s="1"/>
  <c r="J1080" i="139"/>
  <c r="M1080" i="139"/>
  <c r="N1080" i="139" s="1"/>
  <c r="J1081" i="139"/>
  <c r="M1081" i="139"/>
  <c r="N1081" i="139" s="1"/>
  <c r="J1082" i="139"/>
  <c r="M1082" i="139"/>
  <c r="N1082" i="139" s="1"/>
  <c r="J1083" i="139"/>
  <c r="M1083" i="139"/>
  <c r="N1083" i="139" s="1"/>
  <c r="J1084" i="139"/>
  <c r="M1084" i="139"/>
  <c r="N1084" i="139" s="1"/>
  <c r="J1085" i="139"/>
  <c r="M1085" i="139"/>
  <c r="N1085" i="139" s="1"/>
  <c r="J1086" i="139"/>
  <c r="M1086" i="139"/>
  <c r="N1086" i="139" s="1"/>
  <c r="J1087" i="139"/>
  <c r="M1087" i="139"/>
  <c r="N1087" i="139" s="1"/>
  <c r="J1088" i="139"/>
  <c r="M1088" i="139"/>
  <c r="N1088" i="139" s="1"/>
  <c r="J1089" i="139"/>
  <c r="M1089" i="139"/>
  <c r="N1089" i="139" s="1"/>
  <c r="J1090" i="139"/>
  <c r="M1090" i="139"/>
  <c r="N1090" i="139" s="1"/>
  <c r="J1091" i="139"/>
  <c r="M1091" i="139"/>
  <c r="N1091" i="139" s="1"/>
  <c r="J1092" i="139"/>
  <c r="M1092" i="139"/>
  <c r="N1092" i="139" s="1"/>
  <c r="J1093" i="139"/>
  <c r="M1093" i="139"/>
  <c r="N1093" i="139" s="1"/>
  <c r="J1094" i="139"/>
  <c r="M1094" i="139"/>
  <c r="N1094" i="139" s="1"/>
  <c r="J1095" i="139"/>
  <c r="M1095" i="139"/>
  <c r="N1095" i="139" s="1"/>
  <c r="J1096" i="139"/>
  <c r="M1096" i="139"/>
  <c r="N1096" i="139" s="1"/>
  <c r="J1097" i="139"/>
  <c r="M1097" i="139"/>
  <c r="N1097" i="139" s="1"/>
  <c r="J1098" i="139"/>
  <c r="M1098" i="139"/>
  <c r="N1098" i="139" s="1"/>
  <c r="J1099" i="139"/>
  <c r="M1099" i="139"/>
  <c r="N1099" i="139" s="1"/>
  <c r="M1158" i="139"/>
  <c r="N1158" i="139" s="1"/>
  <c r="I1158" i="139"/>
  <c r="M1166" i="139"/>
  <c r="N1166" i="139" s="1"/>
  <c r="I1166" i="139"/>
  <c r="M1174" i="139"/>
  <c r="N1174" i="139" s="1"/>
  <c r="I1174" i="139"/>
  <c r="M1182" i="139"/>
  <c r="N1182" i="139" s="1"/>
  <c r="I1182" i="139"/>
  <c r="L1196" i="139"/>
  <c r="E1232" i="139"/>
  <c r="L1232" i="139" s="1"/>
  <c r="M1242" i="139"/>
  <c r="N1242" i="139" s="1"/>
  <c r="I1242" i="139"/>
  <c r="N1284" i="139"/>
  <c r="N1288" i="139"/>
  <c r="N1292" i="139"/>
  <c r="N1296" i="139"/>
  <c r="N1300" i="139"/>
  <c r="N1304" i="139"/>
  <c r="K1328" i="139"/>
  <c r="C1364" i="139"/>
  <c r="L1328" i="139"/>
  <c r="G1364" i="139"/>
  <c r="L1364" i="139" s="1"/>
  <c r="J1375" i="139"/>
  <c r="M1375" i="139"/>
  <c r="N1375" i="139" s="1"/>
  <c r="N1385" i="139"/>
  <c r="M1522" i="139"/>
  <c r="N1522" i="139" s="1"/>
  <c r="I1522" i="139"/>
  <c r="K448" i="139"/>
  <c r="N448" i="139" s="1"/>
  <c r="I556" i="139"/>
  <c r="I557" i="139"/>
  <c r="I558" i="139"/>
  <c r="I559" i="139"/>
  <c r="I560" i="139"/>
  <c r="I561" i="139"/>
  <c r="I562" i="139"/>
  <c r="I563" i="139"/>
  <c r="I564" i="139"/>
  <c r="I565" i="139"/>
  <c r="I566" i="139"/>
  <c r="I567" i="139"/>
  <c r="I568" i="139"/>
  <c r="I569" i="139"/>
  <c r="I570" i="139"/>
  <c r="I571" i="139"/>
  <c r="K624" i="139"/>
  <c r="N624" i="139" s="1"/>
  <c r="L668" i="139"/>
  <c r="I712" i="139"/>
  <c r="M712" i="139"/>
  <c r="N712" i="139" s="1"/>
  <c r="I713" i="139"/>
  <c r="I714" i="139"/>
  <c r="I715" i="139"/>
  <c r="J718" i="139"/>
  <c r="K719" i="139"/>
  <c r="N719" i="139" s="1"/>
  <c r="J722" i="139"/>
  <c r="K723" i="139"/>
  <c r="J726" i="139"/>
  <c r="K727" i="139"/>
  <c r="N727" i="139" s="1"/>
  <c r="J730" i="139"/>
  <c r="K731" i="139"/>
  <c r="N731" i="139" s="1"/>
  <c r="J734" i="139"/>
  <c r="K735" i="139"/>
  <c r="N735" i="139" s="1"/>
  <c r="J738" i="139"/>
  <c r="K739" i="139"/>
  <c r="J742" i="139"/>
  <c r="K743" i="139"/>
  <c r="N743" i="139" s="1"/>
  <c r="J746" i="139"/>
  <c r="K747" i="139"/>
  <c r="N747" i="139" s="1"/>
  <c r="M802" i="139"/>
  <c r="N802" i="139" s="1"/>
  <c r="I802" i="139"/>
  <c r="L803" i="139"/>
  <c r="M806" i="139"/>
  <c r="N806" i="139" s="1"/>
  <c r="I806" i="139"/>
  <c r="L807" i="139"/>
  <c r="M810" i="139"/>
  <c r="N810" i="139" s="1"/>
  <c r="I810" i="139"/>
  <c r="L811" i="139"/>
  <c r="M814" i="139"/>
  <c r="N814" i="139" s="1"/>
  <c r="I814" i="139"/>
  <c r="L815" i="139"/>
  <c r="M818" i="139"/>
  <c r="N818" i="139" s="1"/>
  <c r="I818" i="139"/>
  <c r="L819" i="139"/>
  <c r="M822" i="139"/>
  <c r="N822" i="139" s="1"/>
  <c r="I822" i="139"/>
  <c r="L823" i="139"/>
  <c r="M826" i="139"/>
  <c r="N826" i="139" s="1"/>
  <c r="I826" i="139"/>
  <c r="L827" i="139"/>
  <c r="M830" i="139"/>
  <c r="N830" i="139" s="1"/>
  <c r="I830" i="139"/>
  <c r="L831" i="139"/>
  <c r="M834" i="139"/>
  <c r="N834" i="139" s="1"/>
  <c r="I834" i="139"/>
  <c r="L835" i="139"/>
  <c r="J888" i="139"/>
  <c r="M888" i="139"/>
  <c r="J889" i="139"/>
  <c r="M889" i="139"/>
  <c r="N889" i="139" s="1"/>
  <c r="J890" i="139"/>
  <c r="M890" i="139"/>
  <c r="N890" i="139" s="1"/>
  <c r="J891" i="139"/>
  <c r="M891" i="139"/>
  <c r="N891" i="139" s="1"/>
  <c r="J892" i="139"/>
  <c r="M892" i="139"/>
  <c r="N892" i="139" s="1"/>
  <c r="J893" i="139"/>
  <c r="M893" i="139"/>
  <c r="N893" i="139" s="1"/>
  <c r="J894" i="139"/>
  <c r="M894" i="139"/>
  <c r="N894" i="139" s="1"/>
  <c r="J895" i="139"/>
  <c r="M895" i="139"/>
  <c r="N895" i="139" s="1"/>
  <c r="J896" i="139"/>
  <c r="M896" i="139"/>
  <c r="N896" i="139" s="1"/>
  <c r="J897" i="139"/>
  <c r="M897" i="139"/>
  <c r="N897" i="139" s="1"/>
  <c r="J898" i="139"/>
  <c r="M898" i="139"/>
  <c r="N898" i="139" s="1"/>
  <c r="J899" i="139"/>
  <c r="M899" i="139"/>
  <c r="N899" i="139" s="1"/>
  <c r="J900" i="139"/>
  <c r="M900" i="139"/>
  <c r="N900" i="139" s="1"/>
  <c r="J901" i="139"/>
  <c r="M901" i="139"/>
  <c r="N901" i="139" s="1"/>
  <c r="J902" i="139"/>
  <c r="M902" i="139"/>
  <c r="N902" i="139" s="1"/>
  <c r="J903" i="139"/>
  <c r="M903" i="139"/>
  <c r="N903" i="139" s="1"/>
  <c r="J904" i="139"/>
  <c r="M904" i="139"/>
  <c r="N904" i="139" s="1"/>
  <c r="J905" i="139"/>
  <c r="M905" i="139"/>
  <c r="N905" i="139" s="1"/>
  <c r="J906" i="139"/>
  <c r="M906" i="139"/>
  <c r="N906" i="139" s="1"/>
  <c r="J907" i="139"/>
  <c r="M907" i="139"/>
  <c r="N907" i="139" s="1"/>
  <c r="J908" i="139"/>
  <c r="M908" i="139"/>
  <c r="N908" i="139" s="1"/>
  <c r="J909" i="139"/>
  <c r="M909" i="139"/>
  <c r="N909" i="139" s="1"/>
  <c r="J910" i="139"/>
  <c r="M910" i="139"/>
  <c r="N910" i="139" s="1"/>
  <c r="J911" i="139"/>
  <c r="M911" i="139"/>
  <c r="N911" i="139" s="1"/>
  <c r="J912" i="139"/>
  <c r="M912" i="139"/>
  <c r="N912" i="139" s="1"/>
  <c r="J913" i="139"/>
  <c r="M913" i="139"/>
  <c r="N913" i="139" s="1"/>
  <c r="J914" i="139"/>
  <c r="M914" i="139"/>
  <c r="N914" i="139" s="1"/>
  <c r="J915" i="139"/>
  <c r="M915" i="139"/>
  <c r="N915" i="139" s="1"/>
  <c r="J916" i="139"/>
  <c r="M916" i="139"/>
  <c r="N916" i="139" s="1"/>
  <c r="J917" i="139"/>
  <c r="M917" i="139"/>
  <c r="N917" i="139" s="1"/>
  <c r="J918" i="139"/>
  <c r="M918" i="139"/>
  <c r="N918" i="139" s="1"/>
  <c r="J919" i="139"/>
  <c r="M919" i="139"/>
  <c r="N919" i="139" s="1"/>
  <c r="J920" i="139"/>
  <c r="M920" i="139"/>
  <c r="N920" i="139" s="1"/>
  <c r="J921" i="139"/>
  <c r="M921" i="139"/>
  <c r="N921" i="139" s="1"/>
  <c r="J922" i="139"/>
  <c r="M922" i="139"/>
  <c r="N922" i="139" s="1"/>
  <c r="J923" i="139"/>
  <c r="M923" i="139"/>
  <c r="N923" i="139" s="1"/>
  <c r="H924" i="139"/>
  <c r="J924" i="139" s="1"/>
  <c r="N935" i="139"/>
  <c r="N939" i="139"/>
  <c r="N943" i="139"/>
  <c r="N947" i="139"/>
  <c r="N951" i="139"/>
  <c r="N955" i="139"/>
  <c r="N959" i="139"/>
  <c r="N963" i="139"/>
  <c r="N967" i="139"/>
  <c r="M976" i="139"/>
  <c r="N976" i="139" s="1"/>
  <c r="I976" i="139"/>
  <c r="M977" i="139"/>
  <c r="N977" i="139" s="1"/>
  <c r="I977" i="139"/>
  <c r="M978" i="139"/>
  <c r="N978" i="139" s="1"/>
  <c r="I978" i="139"/>
  <c r="M979" i="139"/>
  <c r="N979" i="139" s="1"/>
  <c r="I979" i="139"/>
  <c r="M980" i="139"/>
  <c r="N980" i="139" s="1"/>
  <c r="I980" i="139"/>
  <c r="M981" i="139"/>
  <c r="N981" i="139" s="1"/>
  <c r="I981" i="139"/>
  <c r="M982" i="139"/>
  <c r="N982" i="139" s="1"/>
  <c r="I982" i="139"/>
  <c r="M983" i="139"/>
  <c r="N983" i="139" s="1"/>
  <c r="I983" i="139"/>
  <c r="M984" i="139"/>
  <c r="N984" i="139" s="1"/>
  <c r="I984" i="139"/>
  <c r="M985" i="139"/>
  <c r="N985" i="139" s="1"/>
  <c r="I985" i="139"/>
  <c r="M986" i="139"/>
  <c r="N986" i="139" s="1"/>
  <c r="I986" i="139"/>
  <c r="M987" i="139"/>
  <c r="N987" i="139" s="1"/>
  <c r="I987" i="139"/>
  <c r="M988" i="139"/>
  <c r="N988" i="139" s="1"/>
  <c r="I988" i="139"/>
  <c r="M989" i="139"/>
  <c r="N989" i="139" s="1"/>
  <c r="I989" i="139"/>
  <c r="M990" i="139"/>
  <c r="N990" i="139" s="1"/>
  <c r="I990" i="139"/>
  <c r="M991" i="139"/>
  <c r="N991" i="139" s="1"/>
  <c r="I991" i="139"/>
  <c r="M992" i="139"/>
  <c r="N992" i="139" s="1"/>
  <c r="I992" i="139"/>
  <c r="M993" i="139"/>
  <c r="N993" i="139" s="1"/>
  <c r="I993" i="139"/>
  <c r="M994" i="139"/>
  <c r="N994" i="139" s="1"/>
  <c r="I994" i="139"/>
  <c r="M995" i="139"/>
  <c r="N995" i="139" s="1"/>
  <c r="I995" i="139"/>
  <c r="M996" i="139"/>
  <c r="N996" i="139" s="1"/>
  <c r="I996" i="139"/>
  <c r="M997" i="139"/>
  <c r="N997" i="139" s="1"/>
  <c r="I997" i="139"/>
  <c r="M998" i="139"/>
  <c r="N998" i="139" s="1"/>
  <c r="I998" i="139"/>
  <c r="M999" i="139"/>
  <c r="N999" i="139" s="1"/>
  <c r="I999" i="139"/>
  <c r="M1000" i="139"/>
  <c r="N1000" i="139" s="1"/>
  <c r="I1000" i="139"/>
  <c r="M1001" i="139"/>
  <c r="N1001" i="139" s="1"/>
  <c r="I1001" i="139"/>
  <c r="M1002" i="139"/>
  <c r="N1002" i="139" s="1"/>
  <c r="I1002" i="139"/>
  <c r="M1003" i="139"/>
  <c r="N1003" i="139" s="1"/>
  <c r="I1003" i="139"/>
  <c r="M1004" i="139"/>
  <c r="N1004" i="139" s="1"/>
  <c r="I1004" i="139"/>
  <c r="M1005" i="139"/>
  <c r="N1005" i="139" s="1"/>
  <c r="I1005" i="139"/>
  <c r="M1006" i="139"/>
  <c r="N1006" i="139" s="1"/>
  <c r="I1006" i="139"/>
  <c r="M1007" i="139"/>
  <c r="N1007" i="139" s="1"/>
  <c r="I1007" i="139"/>
  <c r="M1008" i="139"/>
  <c r="N1008" i="139" s="1"/>
  <c r="I1008" i="139"/>
  <c r="M1009" i="139"/>
  <c r="N1009" i="139" s="1"/>
  <c r="I1009" i="139"/>
  <c r="M1010" i="139"/>
  <c r="N1010" i="139" s="1"/>
  <c r="I1010" i="139"/>
  <c r="M1011" i="139"/>
  <c r="N1011" i="139" s="1"/>
  <c r="I1011" i="139"/>
  <c r="N1023" i="139"/>
  <c r="N1027" i="139"/>
  <c r="N1031" i="139"/>
  <c r="N1035" i="139"/>
  <c r="N1039" i="139"/>
  <c r="N1043" i="139"/>
  <c r="N1047" i="139"/>
  <c r="N1051" i="139"/>
  <c r="N1055" i="139"/>
  <c r="K1110" i="139"/>
  <c r="N1110" i="139" s="1"/>
  <c r="I1110" i="139"/>
  <c r="K1114" i="139"/>
  <c r="I1114" i="139"/>
  <c r="K1118" i="139"/>
  <c r="N1118" i="139" s="1"/>
  <c r="I1118" i="139"/>
  <c r="K1122" i="139"/>
  <c r="N1122" i="139" s="1"/>
  <c r="I1122" i="139"/>
  <c r="K1126" i="139"/>
  <c r="N1126" i="139" s="1"/>
  <c r="I1126" i="139"/>
  <c r="K1130" i="139"/>
  <c r="I1130" i="139"/>
  <c r="K1134" i="139"/>
  <c r="N1134" i="139" s="1"/>
  <c r="I1134" i="139"/>
  <c r="K1138" i="139"/>
  <c r="N1138" i="139" s="1"/>
  <c r="I1138" i="139"/>
  <c r="K1142" i="139"/>
  <c r="N1142" i="139" s="1"/>
  <c r="I1142" i="139"/>
  <c r="D1188" i="139"/>
  <c r="H1188" i="139"/>
  <c r="J1188" i="139" s="1"/>
  <c r="J1152" i="139"/>
  <c r="J1160" i="139"/>
  <c r="J1168" i="139"/>
  <c r="J1176" i="139"/>
  <c r="M1232" i="139"/>
  <c r="N1206" i="139"/>
  <c r="N1210" i="139"/>
  <c r="N1222" i="139"/>
  <c r="N1226" i="139"/>
  <c r="J1248" i="139"/>
  <c r="N1317" i="139"/>
  <c r="I1465" i="139"/>
  <c r="M1465" i="139"/>
  <c r="N1465" i="139" s="1"/>
  <c r="F1496" i="139"/>
  <c r="K580" i="139"/>
  <c r="K716" i="139"/>
  <c r="J719" i="139"/>
  <c r="K720" i="139"/>
  <c r="J723" i="139"/>
  <c r="K724" i="139"/>
  <c r="J727" i="139"/>
  <c r="K728" i="139"/>
  <c r="J731" i="139"/>
  <c r="K732" i="139"/>
  <c r="J735" i="139"/>
  <c r="K736" i="139"/>
  <c r="J739" i="139"/>
  <c r="K740" i="139"/>
  <c r="J743" i="139"/>
  <c r="K744" i="139"/>
  <c r="J747" i="139"/>
  <c r="L836" i="139"/>
  <c r="M803" i="139"/>
  <c r="N803" i="139" s="1"/>
  <c r="I803" i="139"/>
  <c r="M807" i="139"/>
  <c r="N807" i="139" s="1"/>
  <c r="I807" i="139"/>
  <c r="M811" i="139"/>
  <c r="N811" i="139" s="1"/>
  <c r="I811" i="139"/>
  <c r="M815" i="139"/>
  <c r="N815" i="139" s="1"/>
  <c r="I815" i="139"/>
  <c r="M819" i="139"/>
  <c r="N819" i="139" s="1"/>
  <c r="I819" i="139"/>
  <c r="M823" i="139"/>
  <c r="N823" i="139" s="1"/>
  <c r="I823" i="139"/>
  <c r="M827" i="139"/>
  <c r="N827" i="139" s="1"/>
  <c r="I827" i="139"/>
  <c r="M831" i="139"/>
  <c r="N831" i="139" s="1"/>
  <c r="I831" i="139"/>
  <c r="M835" i="139"/>
  <c r="N835" i="139" s="1"/>
  <c r="I835" i="139"/>
  <c r="J844" i="139"/>
  <c r="H880" i="139"/>
  <c r="J880" i="139" s="1"/>
  <c r="J845" i="139"/>
  <c r="J846" i="139"/>
  <c r="J847" i="139"/>
  <c r="J848" i="139"/>
  <c r="J849" i="139"/>
  <c r="J850" i="139"/>
  <c r="J851" i="139"/>
  <c r="J852" i="139"/>
  <c r="J853" i="139"/>
  <c r="J854" i="139"/>
  <c r="J855" i="139"/>
  <c r="J856" i="139"/>
  <c r="J857" i="139"/>
  <c r="J858" i="139"/>
  <c r="J859" i="139"/>
  <c r="J860" i="139"/>
  <c r="J861" i="139"/>
  <c r="J862" i="139"/>
  <c r="J863" i="139"/>
  <c r="J864" i="139"/>
  <c r="J865" i="139"/>
  <c r="J866" i="139"/>
  <c r="J867" i="139"/>
  <c r="J868" i="139"/>
  <c r="J869" i="139"/>
  <c r="J870" i="139"/>
  <c r="J871" i="139"/>
  <c r="J872" i="139"/>
  <c r="J873" i="139"/>
  <c r="J874" i="139"/>
  <c r="J875" i="139"/>
  <c r="J876" i="139"/>
  <c r="J877" i="139"/>
  <c r="J878" i="139"/>
  <c r="J879" i="139"/>
  <c r="K968" i="139"/>
  <c r="N936" i="139"/>
  <c r="N940" i="139"/>
  <c r="N944" i="139"/>
  <c r="N948" i="139"/>
  <c r="N952" i="139"/>
  <c r="N956" i="139"/>
  <c r="N960" i="139"/>
  <c r="N964" i="139"/>
  <c r="E968" i="139"/>
  <c r="L968" i="139" s="1"/>
  <c r="K1012" i="139"/>
  <c r="M1012" i="139"/>
  <c r="I1012" i="139"/>
  <c r="N1022" i="139"/>
  <c r="N1026" i="139"/>
  <c r="N1030" i="139"/>
  <c r="N1034" i="139"/>
  <c r="N1038" i="139"/>
  <c r="N1042" i="139"/>
  <c r="N1046" i="139"/>
  <c r="N1050" i="139"/>
  <c r="N1054" i="139"/>
  <c r="M1100" i="139"/>
  <c r="N1100" i="139" s="1"/>
  <c r="I1100" i="139"/>
  <c r="L1108" i="139"/>
  <c r="E1144" i="139"/>
  <c r="L1144" i="139" s="1"/>
  <c r="M1154" i="139"/>
  <c r="N1154" i="139" s="1"/>
  <c r="I1154" i="139"/>
  <c r="M1162" i="139"/>
  <c r="N1162" i="139" s="1"/>
  <c r="I1162" i="139"/>
  <c r="M1170" i="139"/>
  <c r="N1170" i="139" s="1"/>
  <c r="I1170" i="139"/>
  <c r="M1178" i="139"/>
  <c r="N1178" i="139" s="1"/>
  <c r="I1178" i="139"/>
  <c r="J1184" i="139"/>
  <c r="C1232" i="139"/>
  <c r="K1232" i="139" s="1"/>
  <c r="J1244" i="139"/>
  <c r="J1251" i="139"/>
  <c r="J1255" i="139"/>
  <c r="J1259" i="139"/>
  <c r="J1263" i="139"/>
  <c r="J1267" i="139"/>
  <c r="J1271" i="139"/>
  <c r="J1275" i="139"/>
  <c r="I1315" i="139"/>
  <c r="K1315" i="139"/>
  <c r="N1315" i="139" s="1"/>
  <c r="M1337" i="139"/>
  <c r="N1337" i="139" s="1"/>
  <c r="I1337" i="139"/>
  <c r="J1339" i="139"/>
  <c r="K976" i="139"/>
  <c r="H1056" i="139"/>
  <c r="J1056" i="139" s="1"/>
  <c r="N1111" i="139"/>
  <c r="N1115" i="139"/>
  <c r="N1119" i="139"/>
  <c r="N1123" i="139"/>
  <c r="N1127" i="139"/>
  <c r="N1131" i="139"/>
  <c r="N1135" i="139"/>
  <c r="N1139" i="139"/>
  <c r="N1143" i="139"/>
  <c r="I1144" i="139"/>
  <c r="M1155" i="139"/>
  <c r="I1155" i="139"/>
  <c r="M1159" i="139"/>
  <c r="N1159" i="139" s="1"/>
  <c r="I1159" i="139"/>
  <c r="M1163" i="139"/>
  <c r="I1163" i="139"/>
  <c r="M1167" i="139"/>
  <c r="I1167" i="139"/>
  <c r="M1171" i="139"/>
  <c r="I1171" i="139"/>
  <c r="M1175" i="139"/>
  <c r="N1175" i="139" s="1"/>
  <c r="I1175" i="139"/>
  <c r="M1179" i="139"/>
  <c r="I1179" i="139"/>
  <c r="M1183" i="139"/>
  <c r="I1183" i="139"/>
  <c r="M1187" i="139"/>
  <c r="I1187" i="139"/>
  <c r="N1199" i="139"/>
  <c r="N1203" i="139"/>
  <c r="N1207" i="139"/>
  <c r="N1211" i="139"/>
  <c r="N1215" i="139"/>
  <c r="N1219" i="139"/>
  <c r="N1223" i="139"/>
  <c r="N1227" i="139"/>
  <c r="N1231" i="139"/>
  <c r="M1243" i="139"/>
  <c r="I1243" i="139"/>
  <c r="M1247" i="139"/>
  <c r="I1247" i="139"/>
  <c r="J1250" i="139"/>
  <c r="J1254" i="139"/>
  <c r="N1256" i="139"/>
  <c r="J1258" i="139"/>
  <c r="J1262" i="139"/>
  <c r="J1266" i="139"/>
  <c r="J1270" i="139"/>
  <c r="J1274" i="139"/>
  <c r="N1285" i="139"/>
  <c r="N1289" i="139"/>
  <c r="N1293" i="139"/>
  <c r="N1297" i="139"/>
  <c r="N1301" i="139"/>
  <c r="I1306" i="139"/>
  <c r="M1306" i="139"/>
  <c r="N1306" i="139" s="1"/>
  <c r="D1364" i="139"/>
  <c r="M1333" i="139"/>
  <c r="N1333" i="139" s="1"/>
  <c r="I1333" i="139"/>
  <c r="J1335" i="139"/>
  <c r="M1349" i="139"/>
  <c r="N1349" i="139" s="1"/>
  <c r="I1349" i="139"/>
  <c r="J1351" i="139"/>
  <c r="J1435" i="139"/>
  <c r="M1435" i="139"/>
  <c r="N1435" i="139" s="1"/>
  <c r="I1481" i="139"/>
  <c r="M1481" i="139"/>
  <c r="N1481" i="139" s="1"/>
  <c r="M1518" i="139"/>
  <c r="N1518" i="139" s="1"/>
  <c r="I1518" i="139"/>
  <c r="I1607" i="139"/>
  <c r="M1607" i="139"/>
  <c r="N1607" i="139" s="1"/>
  <c r="I1623" i="139"/>
  <c r="M1623" i="139"/>
  <c r="N1623" i="139" s="1"/>
  <c r="N1625" i="139"/>
  <c r="K756" i="139"/>
  <c r="L800" i="139"/>
  <c r="I844" i="139"/>
  <c r="M844" i="139"/>
  <c r="N844" i="139" s="1"/>
  <c r="I845" i="139"/>
  <c r="I846" i="139"/>
  <c r="I847" i="139"/>
  <c r="I848" i="139"/>
  <c r="I849" i="139"/>
  <c r="I850" i="139"/>
  <c r="I851" i="139"/>
  <c r="I852" i="139"/>
  <c r="I853" i="139"/>
  <c r="I854" i="139"/>
  <c r="I855" i="139"/>
  <c r="I856" i="139"/>
  <c r="I857" i="139"/>
  <c r="I858" i="139"/>
  <c r="I859" i="139"/>
  <c r="I860" i="139"/>
  <c r="I861" i="139"/>
  <c r="I862" i="139"/>
  <c r="I863" i="139"/>
  <c r="I864" i="139"/>
  <c r="I865" i="139"/>
  <c r="I866" i="139"/>
  <c r="I868" i="139"/>
  <c r="I869" i="139"/>
  <c r="I870" i="139"/>
  <c r="I871" i="139"/>
  <c r="I872" i="139"/>
  <c r="I873" i="139"/>
  <c r="I874" i="139"/>
  <c r="I875" i="139"/>
  <c r="I876" i="139"/>
  <c r="I877" i="139"/>
  <c r="I878" i="139"/>
  <c r="I879" i="139"/>
  <c r="K932" i="139"/>
  <c r="N932" i="139" s="1"/>
  <c r="L976" i="139"/>
  <c r="I1020" i="139"/>
  <c r="M1020" i="139"/>
  <c r="N1020" i="139" s="1"/>
  <c r="I1021" i="139"/>
  <c r="I1022" i="139"/>
  <c r="I1023" i="139"/>
  <c r="I1024" i="139"/>
  <c r="I1025" i="139"/>
  <c r="I1026" i="139"/>
  <c r="I1027" i="139"/>
  <c r="I1028" i="139"/>
  <c r="I1029" i="139"/>
  <c r="I1030" i="139"/>
  <c r="I1031" i="139"/>
  <c r="I1032" i="139"/>
  <c r="I1033" i="139"/>
  <c r="I1034" i="139"/>
  <c r="I1035" i="139"/>
  <c r="I1036" i="139"/>
  <c r="I1037" i="139"/>
  <c r="I1038" i="139"/>
  <c r="I1039" i="139"/>
  <c r="I1040" i="139"/>
  <c r="I1041" i="139"/>
  <c r="I1042" i="139"/>
  <c r="I1043" i="139"/>
  <c r="I1044" i="139"/>
  <c r="I1045" i="139"/>
  <c r="I1046" i="139"/>
  <c r="I1047" i="139"/>
  <c r="I1048" i="139"/>
  <c r="I1049" i="139"/>
  <c r="I1050" i="139"/>
  <c r="I1051" i="139"/>
  <c r="I1052" i="139"/>
  <c r="I1053" i="139"/>
  <c r="I1054" i="139"/>
  <c r="I1055" i="139"/>
  <c r="N1108" i="139"/>
  <c r="L1110" i="139"/>
  <c r="N1112" i="139"/>
  <c r="L1114" i="139"/>
  <c r="N1116" i="139"/>
  <c r="L1118" i="139"/>
  <c r="N1120" i="139"/>
  <c r="L1122" i="139"/>
  <c r="N1124" i="139"/>
  <c r="L1126" i="139"/>
  <c r="N1128" i="139"/>
  <c r="L1130" i="139"/>
  <c r="N1132" i="139"/>
  <c r="L1134" i="139"/>
  <c r="N1136" i="139"/>
  <c r="L1138" i="139"/>
  <c r="N1140" i="139"/>
  <c r="L1142" i="139"/>
  <c r="M1152" i="139"/>
  <c r="N1152" i="139" s="1"/>
  <c r="I1152" i="139"/>
  <c r="K1155" i="139"/>
  <c r="M1156" i="139"/>
  <c r="N1156" i="139" s="1"/>
  <c r="I1156" i="139"/>
  <c r="K1159" i="139"/>
  <c r="M1160" i="139"/>
  <c r="I1160" i="139"/>
  <c r="K1163" i="139"/>
  <c r="M1164" i="139"/>
  <c r="N1164" i="139" s="1"/>
  <c r="I1164" i="139"/>
  <c r="K1167" i="139"/>
  <c r="M1168" i="139"/>
  <c r="N1168" i="139" s="1"/>
  <c r="I1168" i="139"/>
  <c r="K1171" i="139"/>
  <c r="M1172" i="139"/>
  <c r="N1172" i="139" s="1"/>
  <c r="I1172" i="139"/>
  <c r="K1175" i="139"/>
  <c r="M1176" i="139"/>
  <c r="I1176" i="139"/>
  <c r="K1179" i="139"/>
  <c r="M1180" i="139"/>
  <c r="N1180" i="139" s="1"/>
  <c r="I1180" i="139"/>
  <c r="K1183" i="139"/>
  <c r="M1184" i="139"/>
  <c r="N1184" i="139" s="1"/>
  <c r="I1184" i="139"/>
  <c r="K1187" i="139"/>
  <c r="N1196" i="139"/>
  <c r="L1198" i="139"/>
  <c r="N1200" i="139"/>
  <c r="L1202" i="139"/>
  <c r="N1204" i="139"/>
  <c r="L1206" i="139"/>
  <c r="N1208" i="139"/>
  <c r="L1210" i="139"/>
  <c r="N1212" i="139"/>
  <c r="L1214" i="139"/>
  <c r="N1216" i="139"/>
  <c r="L1218" i="139"/>
  <c r="N1220" i="139"/>
  <c r="L1222" i="139"/>
  <c r="N1224" i="139"/>
  <c r="L1226" i="139"/>
  <c r="N1228" i="139"/>
  <c r="L1230" i="139"/>
  <c r="F1276" i="139"/>
  <c r="M1240" i="139"/>
  <c r="I1240" i="139"/>
  <c r="K1243" i="139"/>
  <c r="M1244" i="139"/>
  <c r="I1244" i="139"/>
  <c r="K1247" i="139"/>
  <c r="M1248" i="139"/>
  <c r="I1248" i="139"/>
  <c r="M1251" i="139"/>
  <c r="K1252" i="139"/>
  <c r="N1252" i="139" s="1"/>
  <c r="J1253" i="139"/>
  <c r="M1255" i="139"/>
  <c r="K1256" i="139"/>
  <c r="J1257" i="139"/>
  <c r="M1259" i="139"/>
  <c r="N1259" i="139" s="1"/>
  <c r="J1261" i="139"/>
  <c r="M1263" i="139"/>
  <c r="J1265" i="139"/>
  <c r="M1267" i="139"/>
  <c r="J1269" i="139"/>
  <c r="M1271" i="139"/>
  <c r="J1273" i="139"/>
  <c r="M1275" i="139"/>
  <c r="N1275" i="139" s="1"/>
  <c r="E1320" i="139"/>
  <c r="L1320" i="139" s="1"/>
  <c r="L1284" i="139"/>
  <c r="N1286" i="139"/>
  <c r="N1290" i="139"/>
  <c r="N1294" i="139"/>
  <c r="N1298" i="139"/>
  <c r="N1302" i="139"/>
  <c r="I1310" i="139"/>
  <c r="M1310" i="139"/>
  <c r="N1310" i="139" s="1"/>
  <c r="N1313" i="139"/>
  <c r="M1329" i="139"/>
  <c r="N1329" i="139" s="1"/>
  <c r="I1329" i="139"/>
  <c r="J1331" i="139"/>
  <c r="M1345" i="139"/>
  <c r="N1345" i="139" s="1"/>
  <c r="I1345" i="139"/>
  <c r="J1347" i="139"/>
  <c r="M1361" i="139"/>
  <c r="N1361" i="139" s="1"/>
  <c r="I1361" i="139"/>
  <c r="J1363" i="139"/>
  <c r="E1408" i="139"/>
  <c r="L1408" i="139" s="1"/>
  <c r="D1408" i="139"/>
  <c r="K1374" i="139"/>
  <c r="J1374" i="139"/>
  <c r="M1374" i="139"/>
  <c r="N1374" i="139" s="1"/>
  <c r="M1421" i="139"/>
  <c r="N1421" i="139" s="1"/>
  <c r="I1421" i="139"/>
  <c r="N1423" i="139"/>
  <c r="N1475" i="139"/>
  <c r="M1514" i="139"/>
  <c r="N1514" i="139" s="1"/>
  <c r="I1514" i="139"/>
  <c r="K1556" i="139"/>
  <c r="I1556" i="139"/>
  <c r="K888" i="139"/>
  <c r="K1064" i="139"/>
  <c r="J1144" i="139"/>
  <c r="N1109" i="139"/>
  <c r="L1111" i="139"/>
  <c r="N1113" i="139"/>
  <c r="L1115" i="139"/>
  <c r="N1117" i="139"/>
  <c r="L1119" i="139"/>
  <c r="N1121" i="139"/>
  <c r="L1123" i="139"/>
  <c r="N1125" i="139"/>
  <c r="L1127" i="139"/>
  <c r="N1129" i="139"/>
  <c r="L1131" i="139"/>
  <c r="N1133" i="139"/>
  <c r="L1135" i="139"/>
  <c r="N1137" i="139"/>
  <c r="L1139" i="139"/>
  <c r="N1141" i="139"/>
  <c r="L1143" i="139"/>
  <c r="K1188" i="139"/>
  <c r="M1153" i="139"/>
  <c r="N1153" i="139" s="1"/>
  <c r="I1153" i="139"/>
  <c r="K1156" i="139"/>
  <c r="M1157" i="139"/>
  <c r="N1157" i="139" s="1"/>
  <c r="I1157" i="139"/>
  <c r="K1160" i="139"/>
  <c r="M1161" i="139"/>
  <c r="N1161" i="139" s="1"/>
  <c r="I1161" i="139"/>
  <c r="K1164" i="139"/>
  <c r="M1165" i="139"/>
  <c r="N1165" i="139" s="1"/>
  <c r="I1165" i="139"/>
  <c r="K1168" i="139"/>
  <c r="M1169" i="139"/>
  <c r="N1169" i="139" s="1"/>
  <c r="I1169" i="139"/>
  <c r="K1172" i="139"/>
  <c r="M1173" i="139"/>
  <c r="N1173" i="139" s="1"/>
  <c r="I1173" i="139"/>
  <c r="K1176" i="139"/>
  <c r="M1177" i="139"/>
  <c r="N1177" i="139" s="1"/>
  <c r="I1177" i="139"/>
  <c r="K1180" i="139"/>
  <c r="M1181" i="139"/>
  <c r="N1181" i="139" s="1"/>
  <c r="I1181" i="139"/>
  <c r="K1184" i="139"/>
  <c r="M1185" i="139"/>
  <c r="N1185" i="139" s="1"/>
  <c r="I1185" i="139"/>
  <c r="N1197" i="139"/>
  <c r="L1199" i="139"/>
  <c r="N1201" i="139"/>
  <c r="L1203" i="139"/>
  <c r="N1205" i="139"/>
  <c r="L1207" i="139"/>
  <c r="N1209" i="139"/>
  <c r="L1211" i="139"/>
  <c r="N1213" i="139"/>
  <c r="L1215" i="139"/>
  <c r="N1217" i="139"/>
  <c r="L1219" i="139"/>
  <c r="N1221" i="139"/>
  <c r="L1223" i="139"/>
  <c r="N1225" i="139"/>
  <c r="L1227" i="139"/>
  <c r="N1229" i="139"/>
  <c r="L1231" i="139"/>
  <c r="K1276" i="139"/>
  <c r="M1241" i="139"/>
  <c r="N1241" i="139" s="1"/>
  <c r="I1241" i="139"/>
  <c r="K1244" i="139"/>
  <c r="M1245" i="139"/>
  <c r="N1245" i="139" s="1"/>
  <c r="I1245" i="139"/>
  <c r="K1248" i="139"/>
  <c r="M1249" i="139"/>
  <c r="N1249" i="139" s="1"/>
  <c r="I1249" i="139"/>
  <c r="M1250" i="139"/>
  <c r="N1250" i="139" s="1"/>
  <c r="K1251" i="139"/>
  <c r="J1252" i="139"/>
  <c r="M1254" i="139"/>
  <c r="N1254" i="139" s="1"/>
  <c r="K1255" i="139"/>
  <c r="J1256" i="139"/>
  <c r="M1258" i="139"/>
  <c r="N1258" i="139" s="1"/>
  <c r="K1259" i="139"/>
  <c r="J1260" i="139"/>
  <c r="M1262" i="139"/>
  <c r="N1262" i="139" s="1"/>
  <c r="K1263" i="139"/>
  <c r="J1264" i="139"/>
  <c r="M1266" i="139"/>
  <c r="N1266" i="139" s="1"/>
  <c r="K1267" i="139"/>
  <c r="J1268" i="139"/>
  <c r="M1270" i="139"/>
  <c r="N1270" i="139" s="1"/>
  <c r="K1271" i="139"/>
  <c r="J1272" i="139"/>
  <c r="M1274" i="139"/>
  <c r="N1274" i="139" s="1"/>
  <c r="K1275" i="139"/>
  <c r="N1287" i="139"/>
  <c r="N1291" i="139"/>
  <c r="N1295" i="139"/>
  <c r="N1299" i="139"/>
  <c r="N1303" i="139"/>
  <c r="M1341" i="139"/>
  <c r="N1341" i="139" s="1"/>
  <c r="I1341" i="139"/>
  <c r="J1343" i="139"/>
  <c r="M1357" i="139"/>
  <c r="N1357" i="139" s="1"/>
  <c r="I1357" i="139"/>
  <c r="J1359" i="139"/>
  <c r="D1452" i="139"/>
  <c r="H1452" i="139"/>
  <c r="J1416" i="139"/>
  <c r="M1416" i="139"/>
  <c r="N1416" i="139" s="1"/>
  <c r="I1442" i="139"/>
  <c r="M1442" i="139"/>
  <c r="N1442" i="139" s="1"/>
  <c r="M1445" i="139"/>
  <c r="N1445" i="139" s="1"/>
  <c r="I1445" i="139"/>
  <c r="N1447" i="139"/>
  <c r="N1491" i="139"/>
  <c r="M1510" i="139"/>
  <c r="N1510" i="139" s="1"/>
  <c r="I1510" i="139"/>
  <c r="M1526" i="139"/>
  <c r="N1526" i="139" s="1"/>
  <c r="I1526" i="139"/>
  <c r="J1533" i="139"/>
  <c r="J1108" i="139"/>
  <c r="K1152" i="139"/>
  <c r="H1232" i="139"/>
  <c r="J1232" i="139" s="1"/>
  <c r="I1250" i="139"/>
  <c r="I1251" i="139"/>
  <c r="I1252" i="139"/>
  <c r="I1253" i="139"/>
  <c r="I1254" i="139"/>
  <c r="I1255" i="139"/>
  <c r="I1256" i="139"/>
  <c r="I1257" i="139"/>
  <c r="I1258" i="139"/>
  <c r="I1259" i="139"/>
  <c r="I1260" i="139"/>
  <c r="I1261" i="139"/>
  <c r="I1262" i="139"/>
  <c r="I1263" i="139"/>
  <c r="I1264" i="139"/>
  <c r="I1265" i="139"/>
  <c r="I1266" i="139"/>
  <c r="I1267" i="139"/>
  <c r="I1268" i="139"/>
  <c r="I1269" i="139"/>
  <c r="I1270" i="139"/>
  <c r="I1271" i="139"/>
  <c r="I1272" i="139"/>
  <c r="I1273" i="139"/>
  <c r="I1274" i="139"/>
  <c r="I1275" i="139"/>
  <c r="F1320" i="139"/>
  <c r="I1312" i="139"/>
  <c r="I1316" i="139"/>
  <c r="J1328" i="139"/>
  <c r="M1330" i="139"/>
  <c r="N1330" i="139" s="1"/>
  <c r="I1330" i="139"/>
  <c r="J1332" i="139"/>
  <c r="M1334" i="139"/>
  <c r="N1334" i="139" s="1"/>
  <c r="I1334" i="139"/>
  <c r="J1336" i="139"/>
  <c r="M1338" i="139"/>
  <c r="N1338" i="139" s="1"/>
  <c r="I1338" i="139"/>
  <c r="J1340" i="139"/>
  <c r="M1342" i="139"/>
  <c r="N1342" i="139" s="1"/>
  <c r="I1342" i="139"/>
  <c r="J1344" i="139"/>
  <c r="M1346" i="139"/>
  <c r="N1346" i="139" s="1"/>
  <c r="I1346" i="139"/>
  <c r="J1348" i="139"/>
  <c r="M1350" i="139"/>
  <c r="N1350" i="139" s="1"/>
  <c r="I1350" i="139"/>
  <c r="J1352" i="139"/>
  <c r="M1354" i="139"/>
  <c r="N1354" i="139" s="1"/>
  <c r="I1354" i="139"/>
  <c r="J1356" i="139"/>
  <c r="M1358" i="139"/>
  <c r="N1358" i="139" s="1"/>
  <c r="I1358" i="139"/>
  <c r="J1360" i="139"/>
  <c r="M1362" i="139"/>
  <c r="N1362" i="139" s="1"/>
  <c r="I1362" i="139"/>
  <c r="N1372" i="139"/>
  <c r="J1376" i="139"/>
  <c r="J1377" i="139"/>
  <c r="J1419" i="139"/>
  <c r="M1419" i="139"/>
  <c r="N1419" i="139" s="1"/>
  <c r="I1426" i="139"/>
  <c r="M1426" i="139"/>
  <c r="N1426" i="139" s="1"/>
  <c r="M1429" i="139"/>
  <c r="N1429" i="139" s="1"/>
  <c r="I1429" i="139"/>
  <c r="N1431" i="139"/>
  <c r="J1440" i="139"/>
  <c r="I1450" i="139"/>
  <c r="M1450" i="139"/>
  <c r="N1450" i="139" s="1"/>
  <c r="I1461" i="139"/>
  <c r="M1461" i="139"/>
  <c r="N1461" i="139" s="1"/>
  <c r="N1471" i="139"/>
  <c r="I1477" i="139"/>
  <c r="M1477" i="139"/>
  <c r="N1477" i="139" s="1"/>
  <c r="N1487" i="139"/>
  <c r="I1493" i="139"/>
  <c r="M1493" i="139"/>
  <c r="N1493" i="139" s="1"/>
  <c r="J1507" i="139"/>
  <c r="J1511" i="139"/>
  <c r="J1515" i="139"/>
  <c r="J1519" i="139"/>
  <c r="J1523" i="139"/>
  <c r="J1527" i="139"/>
  <c r="J1535" i="139"/>
  <c r="K1548" i="139"/>
  <c r="I1548" i="139"/>
  <c r="C1584" i="139"/>
  <c r="G1584" i="139"/>
  <c r="K1572" i="139"/>
  <c r="I1572" i="139"/>
  <c r="N1636" i="139"/>
  <c r="L1639" i="139"/>
  <c r="E1672" i="139"/>
  <c r="L1672" i="139" s="1"/>
  <c r="N1644" i="139"/>
  <c r="N1652" i="139"/>
  <c r="N1660" i="139"/>
  <c r="N1668" i="139"/>
  <c r="M1815" i="139"/>
  <c r="N1815" i="139" s="1"/>
  <c r="I1815" i="139"/>
  <c r="I1820" i="139"/>
  <c r="M1820" i="139"/>
  <c r="N1820" i="139" s="1"/>
  <c r="J1829" i="139"/>
  <c r="M1829" i="139"/>
  <c r="K1284" i="139"/>
  <c r="L1307" i="139"/>
  <c r="L1311" i="139"/>
  <c r="N1312" i="139"/>
  <c r="L1315" i="139"/>
  <c r="N1316" i="139"/>
  <c r="L1319" i="139"/>
  <c r="M1331" i="139"/>
  <c r="N1331" i="139" s="1"/>
  <c r="I1331" i="139"/>
  <c r="M1335" i="139"/>
  <c r="N1335" i="139" s="1"/>
  <c r="I1335" i="139"/>
  <c r="M1339" i="139"/>
  <c r="N1339" i="139" s="1"/>
  <c r="I1339" i="139"/>
  <c r="M1343" i="139"/>
  <c r="N1343" i="139" s="1"/>
  <c r="I1343" i="139"/>
  <c r="M1347" i="139"/>
  <c r="N1347" i="139" s="1"/>
  <c r="I1347" i="139"/>
  <c r="M1351" i="139"/>
  <c r="N1351" i="139" s="1"/>
  <c r="I1351" i="139"/>
  <c r="M1355" i="139"/>
  <c r="N1355" i="139" s="1"/>
  <c r="I1355" i="139"/>
  <c r="M1359" i="139"/>
  <c r="N1359" i="139" s="1"/>
  <c r="I1359" i="139"/>
  <c r="M1363" i="139"/>
  <c r="N1363" i="139" s="1"/>
  <c r="I1363" i="139"/>
  <c r="C1408" i="139"/>
  <c r="I1372" i="139"/>
  <c r="J1378" i="139"/>
  <c r="M1378" i="139"/>
  <c r="N1378" i="139" s="1"/>
  <c r="J1380" i="139"/>
  <c r="M1380" i="139"/>
  <c r="N1380" i="139" s="1"/>
  <c r="J1382" i="139"/>
  <c r="M1382" i="139"/>
  <c r="N1382" i="139" s="1"/>
  <c r="J1384" i="139"/>
  <c r="M1384" i="139"/>
  <c r="N1384" i="139" s="1"/>
  <c r="J1386" i="139"/>
  <c r="M1386" i="139"/>
  <c r="N1386" i="139" s="1"/>
  <c r="J1388" i="139"/>
  <c r="M1388" i="139"/>
  <c r="N1388" i="139" s="1"/>
  <c r="J1390" i="139"/>
  <c r="M1390" i="139"/>
  <c r="N1390" i="139" s="1"/>
  <c r="J1392" i="139"/>
  <c r="M1392" i="139"/>
  <c r="N1392" i="139" s="1"/>
  <c r="J1424" i="139"/>
  <c r="I1434" i="139"/>
  <c r="M1434" i="139"/>
  <c r="N1434" i="139" s="1"/>
  <c r="J1443" i="139"/>
  <c r="M1443" i="139"/>
  <c r="N1443" i="139" s="1"/>
  <c r="J1448" i="139"/>
  <c r="E1452" i="139"/>
  <c r="L1452" i="139" s="1"/>
  <c r="N1467" i="139"/>
  <c r="I1473" i="139"/>
  <c r="M1473" i="139"/>
  <c r="N1473" i="139" s="1"/>
  <c r="N1483" i="139"/>
  <c r="I1489" i="139"/>
  <c r="M1489" i="139"/>
  <c r="N1489" i="139" s="1"/>
  <c r="M1504" i="139"/>
  <c r="I1504" i="139"/>
  <c r="F1540" i="139"/>
  <c r="M1508" i="139"/>
  <c r="N1508" i="139" s="1"/>
  <c r="I1508" i="139"/>
  <c r="M1512" i="139"/>
  <c r="N1512" i="139" s="1"/>
  <c r="I1512" i="139"/>
  <c r="M1516" i="139"/>
  <c r="N1516" i="139" s="1"/>
  <c r="I1516" i="139"/>
  <c r="M1520" i="139"/>
  <c r="N1520" i="139" s="1"/>
  <c r="I1520" i="139"/>
  <c r="M1524" i="139"/>
  <c r="N1524" i="139" s="1"/>
  <c r="I1524" i="139"/>
  <c r="J1529" i="139"/>
  <c r="J1537" i="139"/>
  <c r="K1552" i="139"/>
  <c r="I1552" i="139"/>
  <c r="J1601" i="139"/>
  <c r="M1601" i="139"/>
  <c r="N1601" i="139" s="1"/>
  <c r="J1617" i="139"/>
  <c r="M1617" i="139"/>
  <c r="L1725" i="139"/>
  <c r="G1760" i="139"/>
  <c r="I1760" i="139"/>
  <c r="K1240" i="139"/>
  <c r="L1306" i="139"/>
  <c r="L1310" i="139"/>
  <c r="M1328" i="139"/>
  <c r="N1328" i="139" s="1"/>
  <c r="I1328" i="139"/>
  <c r="F1364" i="139"/>
  <c r="J1330" i="139"/>
  <c r="M1332" i="139"/>
  <c r="N1332" i="139" s="1"/>
  <c r="I1332" i="139"/>
  <c r="J1334" i="139"/>
  <c r="M1336" i="139"/>
  <c r="N1336" i="139" s="1"/>
  <c r="I1336" i="139"/>
  <c r="J1338" i="139"/>
  <c r="M1340" i="139"/>
  <c r="N1340" i="139" s="1"/>
  <c r="I1340" i="139"/>
  <c r="J1342" i="139"/>
  <c r="M1344" i="139"/>
  <c r="N1344" i="139" s="1"/>
  <c r="I1344" i="139"/>
  <c r="J1346" i="139"/>
  <c r="M1348" i="139"/>
  <c r="N1348" i="139" s="1"/>
  <c r="I1348" i="139"/>
  <c r="J1350" i="139"/>
  <c r="M1352" i="139"/>
  <c r="N1352" i="139" s="1"/>
  <c r="I1352" i="139"/>
  <c r="J1354" i="139"/>
  <c r="M1356" i="139"/>
  <c r="N1356" i="139" s="1"/>
  <c r="I1356" i="139"/>
  <c r="J1358" i="139"/>
  <c r="M1360" i="139"/>
  <c r="N1360" i="139" s="1"/>
  <c r="I1360" i="139"/>
  <c r="J1362" i="139"/>
  <c r="H1364" i="139"/>
  <c r="J1364" i="139" s="1"/>
  <c r="H1408" i="139"/>
  <c r="J1408" i="139" s="1"/>
  <c r="J1372" i="139"/>
  <c r="J1373" i="139"/>
  <c r="M1376" i="139"/>
  <c r="N1376" i="139" s="1"/>
  <c r="K1379" i="139"/>
  <c r="N1379" i="139" s="1"/>
  <c r="K1381" i="139"/>
  <c r="N1381" i="139" s="1"/>
  <c r="K1383" i="139"/>
  <c r="N1383" i="139" s="1"/>
  <c r="K1385" i="139"/>
  <c r="K1387" i="139"/>
  <c r="N1387" i="139" s="1"/>
  <c r="K1389" i="139"/>
  <c r="N1389" i="139" s="1"/>
  <c r="K1391" i="139"/>
  <c r="N1391" i="139" s="1"/>
  <c r="K1393" i="139"/>
  <c r="K1397" i="139"/>
  <c r="K1401" i="139"/>
  <c r="K1405" i="139"/>
  <c r="I1418" i="139"/>
  <c r="M1418" i="139"/>
  <c r="N1418" i="139" s="1"/>
  <c r="J1427" i="139"/>
  <c r="M1427" i="139"/>
  <c r="J1432" i="139"/>
  <c r="M1437" i="139"/>
  <c r="N1437" i="139" s="1"/>
  <c r="I1437" i="139"/>
  <c r="N1439" i="139"/>
  <c r="M1440" i="139"/>
  <c r="J1451" i="139"/>
  <c r="M1451" i="139"/>
  <c r="L1460" i="139"/>
  <c r="E1496" i="139"/>
  <c r="L1496" i="139" s="1"/>
  <c r="N1463" i="139"/>
  <c r="I1469" i="139"/>
  <c r="M1469" i="139"/>
  <c r="N1469" i="139" s="1"/>
  <c r="N1479" i="139"/>
  <c r="I1485" i="139"/>
  <c r="M1485" i="139"/>
  <c r="N1485" i="139" s="1"/>
  <c r="N1495" i="139"/>
  <c r="H1540" i="139"/>
  <c r="J1540" i="139" s="1"/>
  <c r="J1505" i="139"/>
  <c r="J1509" i="139"/>
  <c r="J1513" i="139"/>
  <c r="J1517" i="139"/>
  <c r="J1521" i="139"/>
  <c r="J1525" i="139"/>
  <c r="J1531" i="139"/>
  <c r="J1539" i="139"/>
  <c r="E1584" i="139"/>
  <c r="L1584" i="139" s="1"/>
  <c r="L1548" i="139"/>
  <c r="K1564" i="139"/>
  <c r="I1564" i="139"/>
  <c r="K1580" i="139"/>
  <c r="I1580" i="139"/>
  <c r="L1312" i="139"/>
  <c r="L1316" i="139"/>
  <c r="L1373" i="139"/>
  <c r="J1379" i="139"/>
  <c r="J1383" i="139"/>
  <c r="J1387" i="139"/>
  <c r="J1391" i="139"/>
  <c r="J1420" i="139"/>
  <c r="I1422" i="139"/>
  <c r="M1422" i="139"/>
  <c r="N1422" i="139" s="1"/>
  <c r="K1427" i="139"/>
  <c r="J1431" i="139"/>
  <c r="J1436" i="139"/>
  <c r="I1438" i="139"/>
  <c r="M1438" i="139"/>
  <c r="N1438" i="139" s="1"/>
  <c r="K1443" i="139"/>
  <c r="J1447" i="139"/>
  <c r="F1452" i="139"/>
  <c r="K1504" i="139"/>
  <c r="M1528" i="139"/>
  <c r="N1528" i="139" s="1"/>
  <c r="I1528" i="139"/>
  <c r="M1532" i="139"/>
  <c r="N1532" i="139" s="1"/>
  <c r="I1532" i="139"/>
  <c r="M1536" i="139"/>
  <c r="N1536" i="139" s="1"/>
  <c r="I1536" i="139"/>
  <c r="K1554" i="139"/>
  <c r="I1554" i="139"/>
  <c r="K1562" i="139"/>
  <c r="I1562" i="139"/>
  <c r="K1570" i="139"/>
  <c r="I1570" i="139"/>
  <c r="K1578" i="139"/>
  <c r="I1578" i="139"/>
  <c r="K1628" i="139"/>
  <c r="I1595" i="139"/>
  <c r="M1595" i="139"/>
  <c r="N1595" i="139" s="1"/>
  <c r="J1605" i="139"/>
  <c r="I1611" i="139"/>
  <c r="M1611" i="139"/>
  <c r="N1611" i="139" s="1"/>
  <c r="J1621" i="139"/>
  <c r="I1627" i="139"/>
  <c r="M1627" i="139"/>
  <c r="N1627" i="139" s="1"/>
  <c r="N1638" i="139"/>
  <c r="N1646" i="139"/>
  <c r="N1654" i="139"/>
  <c r="N1662" i="139"/>
  <c r="N1670" i="139"/>
  <c r="I1714" i="139"/>
  <c r="M1714" i="139"/>
  <c r="N1714" i="139" s="1"/>
  <c r="I1856" i="139"/>
  <c r="K1856" i="139"/>
  <c r="N1856" i="139" s="1"/>
  <c r="C1892" i="139"/>
  <c r="K1892" i="139" s="1"/>
  <c r="N1871" i="139"/>
  <c r="K1878" i="139"/>
  <c r="I1878" i="139"/>
  <c r="K1882" i="139"/>
  <c r="I1882" i="139"/>
  <c r="K1886" i="139"/>
  <c r="I1886" i="139"/>
  <c r="K1890" i="139"/>
  <c r="I1890" i="139"/>
  <c r="L1945" i="139"/>
  <c r="E1980" i="139"/>
  <c r="L1980" i="139" s="1"/>
  <c r="M2001" i="139"/>
  <c r="N2001" i="139" s="1"/>
  <c r="I2001" i="139"/>
  <c r="K1560" i="139"/>
  <c r="I1560" i="139"/>
  <c r="K1568" i="139"/>
  <c r="I1568" i="139"/>
  <c r="K1576" i="139"/>
  <c r="I1576" i="139"/>
  <c r="J1593" i="139"/>
  <c r="I1599" i="139"/>
  <c r="M1599" i="139"/>
  <c r="N1599" i="139" s="1"/>
  <c r="J1609" i="139"/>
  <c r="I1615" i="139"/>
  <c r="M1615" i="139"/>
  <c r="N1615" i="139" s="1"/>
  <c r="J1625" i="139"/>
  <c r="N1640" i="139"/>
  <c r="N1648" i="139"/>
  <c r="N1656" i="139"/>
  <c r="N1664" i="139"/>
  <c r="I1710" i="139"/>
  <c r="M1710" i="139"/>
  <c r="N1710" i="139" s="1"/>
  <c r="L1760" i="139"/>
  <c r="D1848" i="139"/>
  <c r="J1813" i="139"/>
  <c r="M1813" i="139"/>
  <c r="N1813" i="139" s="1"/>
  <c r="H1848" i="139"/>
  <c r="J1848" i="139" s="1"/>
  <c r="J1818" i="139"/>
  <c r="M1818" i="139"/>
  <c r="N1825" i="139"/>
  <c r="M1831" i="139"/>
  <c r="N1831" i="139" s="1"/>
  <c r="I1831" i="139"/>
  <c r="N1864" i="139"/>
  <c r="J1917" i="139"/>
  <c r="M1917" i="139"/>
  <c r="N1924" i="139"/>
  <c r="M1930" i="139"/>
  <c r="N1930" i="139" s="1"/>
  <c r="I1930" i="139"/>
  <c r="I1935" i="139"/>
  <c r="M1935" i="139"/>
  <c r="N1935" i="139" s="1"/>
  <c r="I1959" i="139"/>
  <c r="M1959" i="139"/>
  <c r="N1959" i="139" s="1"/>
  <c r="M2009" i="139"/>
  <c r="N2009" i="139" s="1"/>
  <c r="I2009" i="139"/>
  <c r="K2042" i="139"/>
  <c r="I2042" i="139"/>
  <c r="L1372" i="139"/>
  <c r="J1381" i="139"/>
  <c r="J1385" i="139"/>
  <c r="J1389" i="139"/>
  <c r="J1394" i="139"/>
  <c r="J1396" i="139"/>
  <c r="J1398" i="139"/>
  <c r="J1400" i="139"/>
  <c r="J1402" i="139"/>
  <c r="J1404" i="139"/>
  <c r="J1406" i="139"/>
  <c r="K1419" i="139"/>
  <c r="J1423" i="139"/>
  <c r="J1428" i="139"/>
  <c r="I1430" i="139"/>
  <c r="M1430" i="139"/>
  <c r="N1430" i="139" s="1"/>
  <c r="K1435" i="139"/>
  <c r="J1439" i="139"/>
  <c r="J1444" i="139"/>
  <c r="I1446" i="139"/>
  <c r="M1446" i="139"/>
  <c r="N1446" i="139" s="1"/>
  <c r="K1451" i="139"/>
  <c r="N1462" i="139"/>
  <c r="N1466" i="139"/>
  <c r="N1470" i="139"/>
  <c r="N1474" i="139"/>
  <c r="N1478" i="139"/>
  <c r="N1482" i="139"/>
  <c r="N1486" i="139"/>
  <c r="N1490" i="139"/>
  <c r="N1494" i="139"/>
  <c r="K1540" i="139"/>
  <c r="M1530" i="139"/>
  <c r="N1530" i="139" s="1"/>
  <c r="I1530" i="139"/>
  <c r="M1534" i="139"/>
  <c r="N1534" i="139" s="1"/>
  <c r="I1534" i="139"/>
  <c r="M1538" i="139"/>
  <c r="N1538" i="139" s="1"/>
  <c r="I1538" i="139"/>
  <c r="K1550" i="139"/>
  <c r="I1550" i="139"/>
  <c r="K1558" i="139"/>
  <c r="I1558" i="139"/>
  <c r="K1566" i="139"/>
  <c r="I1566" i="139"/>
  <c r="K1574" i="139"/>
  <c r="I1574" i="139"/>
  <c r="K1582" i="139"/>
  <c r="I1582" i="139"/>
  <c r="J1584" i="139"/>
  <c r="J1597" i="139"/>
  <c r="I1603" i="139"/>
  <c r="M1603" i="139"/>
  <c r="N1603" i="139" s="1"/>
  <c r="J1613" i="139"/>
  <c r="I1619" i="139"/>
  <c r="M1619" i="139"/>
  <c r="N1619" i="139" s="1"/>
  <c r="N1642" i="139"/>
  <c r="N1650" i="139"/>
  <c r="N1658" i="139"/>
  <c r="N1666" i="139"/>
  <c r="M1682" i="139"/>
  <c r="N1682" i="139" s="1"/>
  <c r="I1682" i="139"/>
  <c r="M1686" i="139"/>
  <c r="N1686" i="139" s="1"/>
  <c r="I1686" i="139"/>
  <c r="M1690" i="139"/>
  <c r="N1690" i="139" s="1"/>
  <c r="I1690" i="139"/>
  <c r="M1694" i="139"/>
  <c r="N1694" i="139" s="1"/>
  <c r="I1694" i="139"/>
  <c r="M1698" i="139"/>
  <c r="N1698" i="139" s="1"/>
  <c r="I1698" i="139"/>
  <c r="M1702" i="139"/>
  <c r="N1702" i="139" s="1"/>
  <c r="I1702" i="139"/>
  <c r="I1706" i="139"/>
  <c r="M1706" i="139"/>
  <c r="N1706" i="139" s="1"/>
  <c r="L1708" i="139"/>
  <c r="E1716" i="139"/>
  <c r="J1838" i="139"/>
  <c r="M1838" i="139"/>
  <c r="I1863" i="139"/>
  <c r="M1863" i="139"/>
  <c r="N1863" i="139" s="1"/>
  <c r="I1864" i="139"/>
  <c r="K1864" i="139"/>
  <c r="I1903" i="139"/>
  <c r="M1903" i="139"/>
  <c r="N1903" i="139" s="1"/>
  <c r="J1912" i="139"/>
  <c r="M1912" i="139"/>
  <c r="I1975" i="139"/>
  <c r="M1975" i="139"/>
  <c r="N1975" i="139" s="1"/>
  <c r="M2017" i="139"/>
  <c r="N2017" i="139" s="1"/>
  <c r="I2017" i="139"/>
  <c r="J1548" i="139"/>
  <c r="M1548" i="139"/>
  <c r="J1550" i="139"/>
  <c r="M1550" i="139"/>
  <c r="N1550" i="139" s="1"/>
  <c r="J1552" i="139"/>
  <c r="M1552" i="139"/>
  <c r="J1554" i="139"/>
  <c r="M1554" i="139"/>
  <c r="N1554" i="139" s="1"/>
  <c r="J1556" i="139"/>
  <c r="M1556" i="139"/>
  <c r="N1556" i="139" s="1"/>
  <c r="J1558" i="139"/>
  <c r="M1558" i="139"/>
  <c r="N1558" i="139" s="1"/>
  <c r="J1560" i="139"/>
  <c r="M1560" i="139"/>
  <c r="J1562" i="139"/>
  <c r="M1562" i="139"/>
  <c r="N1562" i="139" s="1"/>
  <c r="J1564" i="139"/>
  <c r="M1564" i="139"/>
  <c r="J1566" i="139"/>
  <c r="M1566" i="139"/>
  <c r="N1566" i="139" s="1"/>
  <c r="J1568" i="139"/>
  <c r="M1568" i="139"/>
  <c r="J1570" i="139"/>
  <c r="M1570" i="139"/>
  <c r="N1570" i="139" s="1"/>
  <c r="J1572" i="139"/>
  <c r="M1572" i="139"/>
  <c r="J1574" i="139"/>
  <c r="M1574" i="139"/>
  <c r="N1574" i="139" s="1"/>
  <c r="J1576" i="139"/>
  <c r="M1576" i="139"/>
  <c r="J1578" i="139"/>
  <c r="M1578" i="139"/>
  <c r="N1578" i="139" s="1"/>
  <c r="J1580" i="139"/>
  <c r="M1580" i="139"/>
  <c r="J1582" i="139"/>
  <c r="M1582" i="139"/>
  <c r="N1582" i="139" s="1"/>
  <c r="M1592" i="139"/>
  <c r="M1596" i="139"/>
  <c r="N1596" i="139" s="1"/>
  <c r="M1600" i="139"/>
  <c r="N1600" i="139" s="1"/>
  <c r="M1604" i="139"/>
  <c r="N1604" i="139" s="1"/>
  <c r="M1608" i="139"/>
  <c r="N1608" i="139" s="1"/>
  <c r="M1612" i="139"/>
  <c r="N1612" i="139" s="1"/>
  <c r="M1616" i="139"/>
  <c r="N1616" i="139" s="1"/>
  <c r="M1620" i="139"/>
  <c r="N1620" i="139" s="1"/>
  <c r="M1624" i="139"/>
  <c r="N1624" i="139" s="1"/>
  <c r="E1628" i="139"/>
  <c r="L1628" i="139" s="1"/>
  <c r="F1672" i="139"/>
  <c r="M1683" i="139"/>
  <c r="N1683" i="139" s="1"/>
  <c r="I1683" i="139"/>
  <c r="M1687" i="139"/>
  <c r="N1687" i="139" s="1"/>
  <c r="I1687" i="139"/>
  <c r="M1691" i="139"/>
  <c r="N1691" i="139" s="1"/>
  <c r="I1691" i="139"/>
  <c r="M1695" i="139"/>
  <c r="N1695" i="139" s="1"/>
  <c r="I1695" i="139"/>
  <c r="M1699" i="139"/>
  <c r="N1699" i="139" s="1"/>
  <c r="I1699" i="139"/>
  <c r="M1703" i="139"/>
  <c r="N1703" i="139" s="1"/>
  <c r="I1703" i="139"/>
  <c r="N1707" i="139"/>
  <c r="N1711" i="139"/>
  <c r="N1715" i="139"/>
  <c r="H1760" i="139"/>
  <c r="J1760" i="139" s="1"/>
  <c r="J1725" i="139"/>
  <c r="J1727" i="139"/>
  <c r="J1729" i="139"/>
  <c r="J1731" i="139"/>
  <c r="J1733" i="139"/>
  <c r="J1735" i="139"/>
  <c r="J1737" i="139"/>
  <c r="J1739" i="139"/>
  <c r="J1741" i="139"/>
  <c r="J1743" i="139"/>
  <c r="J1745" i="139"/>
  <c r="J1747" i="139"/>
  <c r="J1749" i="139"/>
  <c r="J1751" i="139"/>
  <c r="J1753" i="139"/>
  <c r="J1755" i="139"/>
  <c r="J1757" i="139"/>
  <c r="J1759" i="139"/>
  <c r="C1804" i="139"/>
  <c r="K1804" i="139" s="1"/>
  <c r="E1848" i="139"/>
  <c r="L1848" i="139" s="1"/>
  <c r="J1814" i="139"/>
  <c r="I1816" i="139"/>
  <c r="M1816" i="139"/>
  <c r="N1816" i="139" s="1"/>
  <c r="N1821" i="139"/>
  <c r="J1825" i="139"/>
  <c r="J1830" i="139"/>
  <c r="I1832" i="139"/>
  <c r="M1832" i="139"/>
  <c r="N1832" i="139" s="1"/>
  <c r="N1834" i="139"/>
  <c r="J1842" i="139"/>
  <c r="N1857" i="139"/>
  <c r="N1865" i="139"/>
  <c r="N1873" i="139"/>
  <c r="I1955" i="139"/>
  <c r="M1955" i="139"/>
  <c r="N1955" i="139" s="1"/>
  <c r="I1971" i="139"/>
  <c r="M1971" i="139"/>
  <c r="N1971" i="139" s="1"/>
  <c r="M1991" i="139"/>
  <c r="N1991" i="139" s="1"/>
  <c r="I1991" i="139"/>
  <c r="M1999" i="139"/>
  <c r="N1999" i="139" s="1"/>
  <c r="I1999" i="139"/>
  <c r="M2007" i="139"/>
  <c r="N2007" i="139" s="1"/>
  <c r="I2007" i="139"/>
  <c r="M2015" i="139"/>
  <c r="N2015" i="139" s="1"/>
  <c r="I2015" i="139"/>
  <c r="J1393" i="139"/>
  <c r="M1393" i="139"/>
  <c r="N1393" i="139" s="1"/>
  <c r="J1395" i="139"/>
  <c r="M1395" i="139"/>
  <c r="N1395" i="139" s="1"/>
  <c r="J1397" i="139"/>
  <c r="M1397" i="139"/>
  <c r="N1397" i="139" s="1"/>
  <c r="J1399" i="139"/>
  <c r="M1399" i="139"/>
  <c r="N1399" i="139" s="1"/>
  <c r="J1401" i="139"/>
  <c r="M1401" i="139"/>
  <c r="N1401" i="139" s="1"/>
  <c r="J1403" i="139"/>
  <c r="M1403" i="139"/>
  <c r="N1403" i="139" s="1"/>
  <c r="J1405" i="139"/>
  <c r="M1405" i="139"/>
  <c r="N1405" i="139" s="1"/>
  <c r="J1407" i="139"/>
  <c r="M1407" i="139"/>
  <c r="N1407" i="139" s="1"/>
  <c r="K1460" i="139"/>
  <c r="N1460" i="139" s="1"/>
  <c r="L1462" i="139"/>
  <c r="L1466" i="139"/>
  <c r="L1470" i="139"/>
  <c r="L1474" i="139"/>
  <c r="L1478" i="139"/>
  <c r="L1482" i="139"/>
  <c r="L1486" i="139"/>
  <c r="L1490" i="139"/>
  <c r="L1494" i="139"/>
  <c r="M1505" i="139"/>
  <c r="N1505" i="139" s="1"/>
  <c r="I1505" i="139"/>
  <c r="M1507" i="139"/>
  <c r="N1507" i="139" s="1"/>
  <c r="I1507" i="139"/>
  <c r="M1509" i="139"/>
  <c r="N1509" i="139" s="1"/>
  <c r="I1509" i="139"/>
  <c r="M1511" i="139"/>
  <c r="N1511" i="139" s="1"/>
  <c r="I1511" i="139"/>
  <c r="M1513" i="139"/>
  <c r="N1513" i="139" s="1"/>
  <c r="I1513" i="139"/>
  <c r="M1515" i="139"/>
  <c r="N1515" i="139" s="1"/>
  <c r="I1515" i="139"/>
  <c r="M1517" i="139"/>
  <c r="N1517" i="139" s="1"/>
  <c r="I1517" i="139"/>
  <c r="M1519" i="139"/>
  <c r="N1519" i="139" s="1"/>
  <c r="I1519" i="139"/>
  <c r="M1521" i="139"/>
  <c r="N1521" i="139" s="1"/>
  <c r="I1521" i="139"/>
  <c r="M1523" i="139"/>
  <c r="N1523" i="139" s="1"/>
  <c r="I1523" i="139"/>
  <c r="M1525" i="139"/>
  <c r="N1525" i="139" s="1"/>
  <c r="I1525" i="139"/>
  <c r="M1527" i="139"/>
  <c r="N1527" i="139" s="1"/>
  <c r="I1527" i="139"/>
  <c r="M1529" i="139"/>
  <c r="N1529" i="139" s="1"/>
  <c r="I1529" i="139"/>
  <c r="M1531" i="139"/>
  <c r="N1531" i="139" s="1"/>
  <c r="I1531" i="139"/>
  <c r="M1533" i="139"/>
  <c r="N1533" i="139" s="1"/>
  <c r="I1533" i="139"/>
  <c r="M1535" i="139"/>
  <c r="N1535" i="139" s="1"/>
  <c r="I1535" i="139"/>
  <c r="M1537" i="139"/>
  <c r="N1537" i="139" s="1"/>
  <c r="I1537" i="139"/>
  <c r="M1539" i="139"/>
  <c r="N1539" i="139" s="1"/>
  <c r="I1539" i="139"/>
  <c r="H1628" i="139"/>
  <c r="J1628" i="139" s="1"/>
  <c r="M1680" i="139"/>
  <c r="N1680" i="139" s="1"/>
  <c r="I1680" i="139"/>
  <c r="M1684" i="139"/>
  <c r="N1684" i="139" s="1"/>
  <c r="I1684" i="139"/>
  <c r="M1688" i="139"/>
  <c r="N1688" i="139" s="1"/>
  <c r="I1688" i="139"/>
  <c r="M1692" i="139"/>
  <c r="N1692" i="139" s="1"/>
  <c r="I1692" i="139"/>
  <c r="M1696" i="139"/>
  <c r="N1696" i="139" s="1"/>
  <c r="I1696" i="139"/>
  <c r="M1700" i="139"/>
  <c r="N1700" i="139" s="1"/>
  <c r="I1700" i="139"/>
  <c r="M1704" i="139"/>
  <c r="N1704" i="139" s="1"/>
  <c r="I1704" i="139"/>
  <c r="J1769" i="139"/>
  <c r="J1771" i="139"/>
  <c r="J1773" i="139"/>
  <c r="J1775" i="139"/>
  <c r="J1777" i="139"/>
  <c r="J1779" i="139"/>
  <c r="J1781" i="139"/>
  <c r="J1783" i="139"/>
  <c r="J1785" i="139"/>
  <c r="J1787" i="139"/>
  <c r="J1789" i="139"/>
  <c r="J1791" i="139"/>
  <c r="J1793" i="139"/>
  <c r="J1795" i="139"/>
  <c r="J1797" i="139"/>
  <c r="J1799" i="139"/>
  <c r="J1801" i="139"/>
  <c r="J1803" i="139"/>
  <c r="F1848" i="139"/>
  <c r="I1812" i="139"/>
  <c r="M1812" i="139"/>
  <c r="N1812" i="139" s="1"/>
  <c r="N1817" i="139"/>
  <c r="J1821" i="139"/>
  <c r="J1826" i="139"/>
  <c r="I1828" i="139"/>
  <c r="M1828" i="139"/>
  <c r="N1828" i="139" s="1"/>
  <c r="I1836" i="139"/>
  <c r="M1836" i="139"/>
  <c r="N1836" i="139" s="1"/>
  <c r="J1846" i="139"/>
  <c r="I1859" i="139"/>
  <c r="M1859" i="139"/>
  <c r="N1859" i="139" s="1"/>
  <c r="N1860" i="139"/>
  <c r="I1867" i="139"/>
  <c r="M1867" i="139"/>
  <c r="N1867" i="139" s="1"/>
  <c r="N1868" i="139"/>
  <c r="K1876" i="139"/>
  <c r="I1876" i="139"/>
  <c r="K1880" i="139"/>
  <c r="I1880" i="139"/>
  <c r="K1884" i="139"/>
  <c r="I1884" i="139"/>
  <c r="K1888" i="139"/>
  <c r="I1888" i="139"/>
  <c r="D1936" i="139"/>
  <c r="J1901" i="139"/>
  <c r="M1901" i="139"/>
  <c r="N1901" i="139" s="1"/>
  <c r="N1908" i="139"/>
  <c r="M1914" i="139"/>
  <c r="N1914" i="139" s="1"/>
  <c r="I1914" i="139"/>
  <c r="I1919" i="139"/>
  <c r="M1919" i="139"/>
  <c r="N1919" i="139" s="1"/>
  <c r="J1928" i="139"/>
  <c r="M1928" i="139"/>
  <c r="N1928" i="139" s="1"/>
  <c r="J1933" i="139"/>
  <c r="M1933" i="139"/>
  <c r="I1951" i="139"/>
  <c r="M1951" i="139"/>
  <c r="N1951" i="139" s="1"/>
  <c r="I1967" i="139"/>
  <c r="M1967" i="139"/>
  <c r="N1967" i="139" s="1"/>
  <c r="M1989" i="139"/>
  <c r="N1989" i="139" s="1"/>
  <c r="I1989" i="139"/>
  <c r="F2024" i="139"/>
  <c r="M1997" i="139"/>
  <c r="N1997" i="139" s="1"/>
  <c r="I1997" i="139"/>
  <c r="M2005" i="139"/>
  <c r="N2005" i="139" s="1"/>
  <c r="I2005" i="139"/>
  <c r="M2013" i="139"/>
  <c r="N2013" i="139" s="1"/>
  <c r="I2013" i="139"/>
  <c r="K2034" i="139"/>
  <c r="I2034" i="139"/>
  <c r="K2050" i="139"/>
  <c r="I2050" i="139"/>
  <c r="J2095" i="139"/>
  <c r="M2095" i="139"/>
  <c r="N2102" i="139"/>
  <c r="N2103" i="139"/>
  <c r="M2108" i="139"/>
  <c r="N2108" i="139" s="1"/>
  <c r="I2108" i="139"/>
  <c r="F2112" i="139"/>
  <c r="K1452" i="139"/>
  <c r="K1420" i="139"/>
  <c r="N1420" i="139" s="1"/>
  <c r="K1424" i="139"/>
  <c r="N1424" i="139" s="1"/>
  <c r="K1428" i="139"/>
  <c r="N1428" i="139" s="1"/>
  <c r="K1432" i="139"/>
  <c r="N1432" i="139" s="1"/>
  <c r="K1436" i="139"/>
  <c r="N1436" i="139" s="1"/>
  <c r="K1440" i="139"/>
  <c r="K1444" i="139"/>
  <c r="N1444" i="139" s="1"/>
  <c r="K1448" i="139"/>
  <c r="N1448" i="139" s="1"/>
  <c r="L1461" i="139"/>
  <c r="L1465" i="139"/>
  <c r="L1469" i="139"/>
  <c r="L1473" i="139"/>
  <c r="L1477" i="139"/>
  <c r="L1481" i="139"/>
  <c r="L1485" i="139"/>
  <c r="L1489" i="139"/>
  <c r="L1493" i="139"/>
  <c r="J1549" i="139"/>
  <c r="M1549" i="139"/>
  <c r="N1549" i="139" s="1"/>
  <c r="J1551" i="139"/>
  <c r="M1551" i="139"/>
  <c r="N1551" i="139" s="1"/>
  <c r="J1553" i="139"/>
  <c r="M1553" i="139"/>
  <c r="N1553" i="139" s="1"/>
  <c r="J1555" i="139"/>
  <c r="M1555" i="139"/>
  <c r="N1555" i="139" s="1"/>
  <c r="J1557" i="139"/>
  <c r="M1557" i="139"/>
  <c r="N1557" i="139" s="1"/>
  <c r="J1559" i="139"/>
  <c r="M1559" i="139"/>
  <c r="N1559" i="139" s="1"/>
  <c r="J1561" i="139"/>
  <c r="M1561" i="139"/>
  <c r="N1561" i="139" s="1"/>
  <c r="J1563" i="139"/>
  <c r="M1563" i="139"/>
  <c r="N1563" i="139" s="1"/>
  <c r="J1565" i="139"/>
  <c r="M1565" i="139"/>
  <c r="N1565" i="139" s="1"/>
  <c r="J1567" i="139"/>
  <c r="M1567" i="139"/>
  <c r="N1567" i="139" s="1"/>
  <c r="J1569" i="139"/>
  <c r="M1569" i="139"/>
  <c r="N1569" i="139" s="1"/>
  <c r="J1571" i="139"/>
  <c r="M1571" i="139"/>
  <c r="N1571" i="139" s="1"/>
  <c r="J1573" i="139"/>
  <c r="M1573" i="139"/>
  <c r="N1573" i="139" s="1"/>
  <c r="J1575" i="139"/>
  <c r="M1575" i="139"/>
  <c r="N1575" i="139" s="1"/>
  <c r="J1577" i="139"/>
  <c r="M1577" i="139"/>
  <c r="N1577" i="139" s="1"/>
  <c r="J1579" i="139"/>
  <c r="M1579" i="139"/>
  <c r="N1579" i="139" s="1"/>
  <c r="J1581" i="139"/>
  <c r="M1581" i="139"/>
  <c r="N1581" i="139" s="1"/>
  <c r="J1583" i="139"/>
  <c r="M1583" i="139"/>
  <c r="N1583" i="139" s="1"/>
  <c r="F1628" i="139"/>
  <c r="K1593" i="139"/>
  <c r="N1593" i="139" s="1"/>
  <c r="K1597" i="139"/>
  <c r="N1597" i="139" s="1"/>
  <c r="K1601" i="139"/>
  <c r="K1605" i="139"/>
  <c r="N1605" i="139" s="1"/>
  <c r="K1609" i="139"/>
  <c r="N1609" i="139" s="1"/>
  <c r="K1613" i="139"/>
  <c r="N1613" i="139" s="1"/>
  <c r="K1617" i="139"/>
  <c r="K1621" i="139"/>
  <c r="N1621" i="139" s="1"/>
  <c r="K1625" i="139"/>
  <c r="C1716" i="139"/>
  <c r="K1716" i="139" s="1"/>
  <c r="G1716" i="139"/>
  <c r="L1680" i="139"/>
  <c r="M1681" i="139"/>
  <c r="N1681" i="139" s="1"/>
  <c r="I1681" i="139"/>
  <c r="M1685" i="139"/>
  <c r="N1685" i="139" s="1"/>
  <c r="I1685" i="139"/>
  <c r="M1689" i="139"/>
  <c r="N1689" i="139" s="1"/>
  <c r="I1689" i="139"/>
  <c r="M1693" i="139"/>
  <c r="N1693" i="139" s="1"/>
  <c r="I1693" i="139"/>
  <c r="M1697" i="139"/>
  <c r="N1697" i="139" s="1"/>
  <c r="I1697" i="139"/>
  <c r="M1701" i="139"/>
  <c r="N1701" i="139" s="1"/>
  <c r="I1701" i="139"/>
  <c r="M1705" i="139"/>
  <c r="N1705" i="139" s="1"/>
  <c r="I1705" i="139"/>
  <c r="F1716" i="139"/>
  <c r="M1724" i="139"/>
  <c r="N1724" i="139" s="1"/>
  <c r="I1724" i="139"/>
  <c r="M1726" i="139"/>
  <c r="N1726" i="139" s="1"/>
  <c r="I1726" i="139"/>
  <c r="M1728" i="139"/>
  <c r="N1728" i="139" s="1"/>
  <c r="I1728" i="139"/>
  <c r="M1730" i="139"/>
  <c r="N1730" i="139" s="1"/>
  <c r="I1730" i="139"/>
  <c r="M1732" i="139"/>
  <c r="N1732" i="139" s="1"/>
  <c r="I1732" i="139"/>
  <c r="M1734" i="139"/>
  <c r="N1734" i="139" s="1"/>
  <c r="I1734" i="139"/>
  <c r="M1736" i="139"/>
  <c r="N1736" i="139" s="1"/>
  <c r="I1736" i="139"/>
  <c r="M1738" i="139"/>
  <c r="N1738" i="139" s="1"/>
  <c r="I1738" i="139"/>
  <c r="M1740" i="139"/>
  <c r="N1740" i="139" s="1"/>
  <c r="I1740" i="139"/>
  <c r="M1742" i="139"/>
  <c r="N1742" i="139" s="1"/>
  <c r="I1742" i="139"/>
  <c r="M1744" i="139"/>
  <c r="N1744" i="139" s="1"/>
  <c r="I1744" i="139"/>
  <c r="M1746" i="139"/>
  <c r="N1746" i="139" s="1"/>
  <c r="I1746" i="139"/>
  <c r="M1748" i="139"/>
  <c r="N1748" i="139" s="1"/>
  <c r="I1748" i="139"/>
  <c r="M1750" i="139"/>
  <c r="N1750" i="139" s="1"/>
  <c r="I1750" i="139"/>
  <c r="M1752" i="139"/>
  <c r="N1752" i="139" s="1"/>
  <c r="I1752" i="139"/>
  <c r="M1754" i="139"/>
  <c r="N1754" i="139" s="1"/>
  <c r="I1754" i="139"/>
  <c r="M1756" i="139"/>
  <c r="N1756" i="139" s="1"/>
  <c r="I1756" i="139"/>
  <c r="M1758" i="139"/>
  <c r="N1758" i="139" s="1"/>
  <c r="I1758" i="139"/>
  <c r="K1768" i="139"/>
  <c r="K1770" i="139"/>
  <c r="K1772" i="139"/>
  <c r="K1774" i="139"/>
  <c r="K1776" i="139"/>
  <c r="K1778" i="139"/>
  <c r="K1780" i="139"/>
  <c r="K1782" i="139"/>
  <c r="K1784" i="139"/>
  <c r="K1786" i="139"/>
  <c r="K1788" i="139"/>
  <c r="K1790" i="139"/>
  <c r="K1792" i="139"/>
  <c r="K1794" i="139"/>
  <c r="K1796" i="139"/>
  <c r="K1798" i="139"/>
  <c r="K1800" i="139"/>
  <c r="K1802" i="139"/>
  <c r="H1804" i="139"/>
  <c r="J1804" i="139" s="1"/>
  <c r="K1848" i="139"/>
  <c r="K1813" i="139"/>
  <c r="M1814" i="139"/>
  <c r="J1817" i="139"/>
  <c r="J1822" i="139"/>
  <c r="I1824" i="139"/>
  <c r="M1824" i="139"/>
  <c r="N1824" i="139" s="1"/>
  <c r="K1829" i="139"/>
  <c r="M1830" i="139"/>
  <c r="N1830" i="139" s="1"/>
  <c r="J1834" i="139"/>
  <c r="I1840" i="139"/>
  <c r="M1840" i="139"/>
  <c r="N1840" i="139" s="1"/>
  <c r="M1842" i="139"/>
  <c r="N1861" i="139"/>
  <c r="N1869" i="139"/>
  <c r="N1921" i="139"/>
  <c r="I1947" i="139"/>
  <c r="M1947" i="139"/>
  <c r="N1947" i="139" s="1"/>
  <c r="I1963" i="139"/>
  <c r="M1963" i="139"/>
  <c r="N1963" i="139" s="1"/>
  <c r="I1979" i="139"/>
  <c r="M1979" i="139"/>
  <c r="N1979" i="139" s="1"/>
  <c r="M1995" i="139"/>
  <c r="N1995" i="139" s="1"/>
  <c r="I1995" i="139"/>
  <c r="M2003" i="139"/>
  <c r="N2003" i="139" s="1"/>
  <c r="I2003" i="139"/>
  <c r="M2011" i="139"/>
  <c r="N2011" i="139" s="1"/>
  <c r="I2011" i="139"/>
  <c r="J2090" i="139"/>
  <c r="M2090" i="139"/>
  <c r="M1833" i="139"/>
  <c r="N1833" i="139" s="1"/>
  <c r="M1837" i="139"/>
  <c r="N1837" i="139" s="1"/>
  <c r="M1841" i="139"/>
  <c r="N1841" i="139" s="1"/>
  <c r="M1845" i="139"/>
  <c r="N1845" i="139" s="1"/>
  <c r="J1876" i="139"/>
  <c r="J1878" i="139"/>
  <c r="J1880" i="139"/>
  <c r="J1882" i="139"/>
  <c r="J1884" i="139"/>
  <c r="J1886" i="139"/>
  <c r="J1888" i="139"/>
  <c r="J1890" i="139"/>
  <c r="N1904" i="139"/>
  <c r="J1908" i="139"/>
  <c r="J1913" i="139"/>
  <c r="I1915" i="139"/>
  <c r="M1915" i="139"/>
  <c r="N1915" i="139" s="1"/>
  <c r="N1920" i="139"/>
  <c r="J1924" i="139"/>
  <c r="J1929" i="139"/>
  <c r="I1931" i="139"/>
  <c r="M1931" i="139"/>
  <c r="N1931" i="139" s="1"/>
  <c r="N1944" i="139"/>
  <c r="F1980" i="139"/>
  <c r="N1948" i="139"/>
  <c r="N1952" i="139"/>
  <c r="N1956" i="139"/>
  <c r="N1960" i="139"/>
  <c r="N1964" i="139"/>
  <c r="N1968" i="139"/>
  <c r="N1972" i="139"/>
  <c r="N1976" i="139"/>
  <c r="C1980" i="139"/>
  <c r="K1980" i="139" s="1"/>
  <c r="G2024" i="139"/>
  <c r="L2024" i="139" s="1"/>
  <c r="C2068" i="139"/>
  <c r="K2068" i="139" s="1"/>
  <c r="K2032" i="139"/>
  <c r="I2032" i="139"/>
  <c r="G2068" i="139"/>
  <c r="K2040" i="139"/>
  <c r="I2040" i="139"/>
  <c r="K2048" i="139"/>
  <c r="I2048" i="139"/>
  <c r="K2057" i="139"/>
  <c r="I2057" i="139"/>
  <c r="K2065" i="139"/>
  <c r="I2065" i="139"/>
  <c r="D2112" i="139"/>
  <c r="H2112" i="139"/>
  <c r="J2077" i="139"/>
  <c r="J2082" i="139"/>
  <c r="M2082" i="139"/>
  <c r="K1636" i="139"/>
  <c r="L1707" i="139"/>
  <c r="L1711" i="139"/>
  <c r="L1715" i="139"/>
  <c r="J1768" i="139"/>
  <c r="M1768" i="139"/>
  <c r="N1768" i="139" s="1"/>
  <c r="J1770" i="139"/>
  <c r="M1770" i="139"/>
  <c r="N1770" i="139" s="1"/>
  <c r="J1772" i="139"/>
  <c r="M1772" i="139"/>
  <c r="N1772" i="139" s="1"/>
  <c r="J1774" i="139"/>
  <c r="M1774" i="139"/>
  <c r="J1776" i="139"/>
  <c r="M1776" i="139"/>
  <c r="N1776" i="139" s="1"/>
  <c r="J1778" i="139"/>
  <c r="M1778" i="139"/>
  <c r="N1778" i="139" s="1"/>
  <c r="J1780" i="139"/>
  <c r="M1780" i="139"/>
  <c r="N1780" i="139" s="1"/>
  <c r="J1782" i="139"/>
  <c r="M1782" i="139"/>
  <c r="J1784" i="139"/>
  <c r="M1784" i="139"/>
  <c r="N1784" i="139" s="1"/>
  <c r="J1786" i="139"/>
  <c r="M1786" i="139"/>
  <c r="N1786" i="139" s="1"/>
  <c r="J1788" i="139"/>
  <c r="M1788" i="139"/>
  <c r="N1788" i="139" s="1"/>
  <c r="J1790" i="139"/>
  <c r="M1790" i="139"/>
  <c r="J1792" i="139"/>
  <c r="M1792" i="139"/>
  <c r="N1792" i="139" s="1"/>
  <c r="J1794" i="139"/>
  <c r="M1794" i="139"/>
  <c r="N1794" i="139" s="1"/>
  <c r="J1796" i="139"/>
  <c r="M1796" i="139"/>
  <c r="N1796" i="139" s="1"/>
  <c r="J1798" i="139"/>
  <c r="M1798" i="139"/>
  <c r="J1800" i="139"/>
  <c r="M1800" i="139"/>
  <c r="N1800" i="139" s="1"/>
  <c r="J1802" i="139"/>
  <c r="M1802" i="139"/>
  <c r="N1802" i="139" s="1"/>
  <c r="L1856" i="139"/>
  <c r="E1892" i="139"/>
  <c r="L1892" i="139" s="1"/>
  <c r="L1860" i="139"/>
  <c r="L1864" i="139"/>
  <c r="L1868" i="139"/>
  <c r="H1892" i="139"/>
  <c r="J1892" i="139" s="1"/>
  <c r="K1936" i="139"/>
  <c r="F1936" i="139"/>
  <c r="J1904" i="139"/>
  <c r="J1909" i="139"/>
  <c r="I1911" i="139"/>
  <c r="M1911" i="139"/>
  <c r="N1911" i="139" s="1"/>
  <c r="N1916" i="139"/>
  <c r="J1920" i="139"/>
  <c r="J1925" i="139"/>
  <c r="I1927" i="139"/>
  <c r="M1927" i="139"/>
  <c r="N1927" i="139" s="1"/>
  <c r="N1932" i="139"/>
  <c r="E1936" i="139"/>
  <c r="L1936" i="139" s="1"/>
  <c r="J1988" i="139"/>
  <c r="J1990" i="139"/>
  <c r="J1992" i="139"/>
  <c r="J1994" i="139"/>
  <c r="J1996" i="139"/>
  <c r="J1998" i="139"/>
  <c r="J2000" i="139"/>
  <c r="J2002" i="139"/>
  <c r="J2004" i="139"/>
  <c r="J2006" i="139"/>
  <c r="J2008" i="139"/>
  <c r="J2010" i="139"/>
  <c r="J2012" i="139"/>
  <c r="J2014" i="139"/>
  <c r="J2016" i="139"/>
  <c r="J2018" i="139"/>
  <c r="K2038" i="139"/>
  <c r="I2038" i="139"/>
  <c r="K2046" i="139"/>
  <c r="I2046" i="139"/>
  <c r="K2054" i="139"/>
  <c r="I2054" i="139"/>
  <c r="N2079" i="139"/>
  <c r="M2092" i="139"/>
  <c r="N2092" i="139" s="1"/>
  <c r="I2092" i="139"/>
  <c r="I2097" i="139"/>
  <c r="M2097" i="139"/>
  <c r="N2097" i="139" s="1"/>
  <c r="J2106" i="139"/>
  <c r="M2106" i="139"/>
  <c r="N2106" i="139" s="1"/>
  <c r="J2111" i="139"/>
  <c r="M2111" i="139"/>
  <c r="N2126" i="139"/>
  <c r="N2130" i="139"/>
  <c r="N2142" i="139"/>
  <c r="N2146" i="139"/>
  <c r="L2200" i="139"/>
  <c r="K1416" i="139"/>
  <c r="K1592" i="139"/>
  <c r="L1706" i="139"/>
  <c r="L1710" i="139"/>
  <c r="L1714" i="139"/>
  <c r="M1725" i="139"/>
  <c r="N1725" i="139" s="1"/>
  <c r="I1725" i="139"/>
  <c r="M1727" i="139"/>
  <c r="N1727" i="139" s="1"/>
  <c r="I1727" i="139"/>
  <c r="M1729" i="139"/>
  <c r="N1729" i="139" s="1"/>
  <c r="I1729" i="139"/>
  <c r="M1731" i="139"/>
  <c r="N1731" i="139" s="1"/>
  <c r="I1731" i="139"/>
  <c r="M1733" i="139"/>
  <c r="N1733" i="139" s="1"/>
  <c r="I1733" i="139"/>
  <c r="M1735" i="139"/>
  <c r="N1735" i="139" s="1"/>
  <c r="I1735" i="139"/>
  <c r="M1737" i="139"/>
  <c r="N1737" i="139" s="1"/>
  <c r="I1737" i="139"/>
  <c r="M1739" i="139"/>
  <c r="N1739" i="139" s="1"/>
  <c r="I1739" i="139"/>
  <c r="M1741" i="139"/>
  <c r="N1741" i="139" s="1"/>
  <c r="I1741" i="139"/>
  <c r="M1743" i="139"/>
  <c r="N1743" i="139" s="1"/>
  <c r="I1743" i="139"/>
  <c r="M1745" i="139"/>
  <c r="N1745" i="139" s="1"/>
  <c r="I1745" i="139"/>
  <c r="M1747" i="139"/>
  <c r="N1747" i="139" s="1"/>
  <c r="I1747" i="139"/>
  <c r="M1749" i="139"/>
  <c r="N1749" i="139" s="1"/>
  <c r="I1749" i="139"/>
  <c r="M1751" i="139"/>
  <c r="N1751" i="139" s="1"/>
  <c r="I1751" i="139"/>
  <c r="M1753" i="139"/>
  <c r="N1753" i="139" s="1"/>
  <c r="I1753" i="139"/>
  <c r="M1755" i="139"/>
  <c r="N1755" i="139" s="1"/>
  <c r="I1755" i="139"/>
  <c r="M1757" i="139"/>
  <c r="N1757" i="139" s="1"/>
  <c r="I1757" i="139"/>
  <c r="M1759" i="139"/>
  <c r="N1759" i="139" s="1"/>
  <c r="I1759" i="139"/>
  <c r="K1814" i="139"/>
  <c r="K1818" i="139"/>
  <c r="K1822" i="139"/>
  <c r="N1822" i="139" s="1"/>
  <c r="K1826" i="139"/>
  <c r="N1826" i="139" s="1"/>
  <c r="K1830" i="139"/>
  <c r="K1834" i="139"/>
  <c r="K1838" i="139"/>
  <c r="K1842" i="139"/>
  <c r="K1846" i="139"/>
  <c r="N1846" i="139" s="1"/>
  <c r="F1892" i="139"/>
  <c r="L1859" i="139"/>
  <c r="L1863" i="139"/>
  <c r="L1867" i="139"/>
  <c r="M1876" i="139"/>
  <c r="N1876" i="139" s="1"/>
  <c r="M1878" i="139"/>
  <c r="N1878" i="139" s="1"/>
  <c r="M1880" i="139"/>
  <c r="N1880" i="139" s="1"/>
  <c r="M1882" i="139"/>
  <c r="M1884" i="139"/>
  <c r="N1884" i="139" s="1"/>
  <c r="M1886" i="139"/>
  <c r="N1886" i="139" s="1"/>
  <c r="M1888" i="139"/>
  <c r="N1888" i="139" s="1"/>
  <c r="M1890" i="139"/>
  <c r="H1936" i="139"/>
  <c r="J1936" i="139" s="1"/>
  <c r="J1900" i="139"/>
  <c r="J1905" i="139"/>
  <c r="I1907" i="139"/>
  <c r="M1907" i="139"/>
  <c r="N1907" i="139" s="1"/>
  <c r="K1912" i="139"/>
  <c r="M1913" i="139"/>
  <c r="J1916" i="139"/>
  <c r="J1921" i="139"/>
  <c r="I1923" i="139"/>
  <c r="M1923" i="139"/>
  <c r="N1923" i="139" s="1"/>
  <c r="K1928" i="139"/>
  <c r="M1929" i="139"/>
  <c r="J1932" i="139"/>
  <c r="L1988" i="139"/>
  <c r="C2024" i="139"/>
  <c r="K2024" i="139" s="1"/>
  <c r="L2032" i="139"/>
  <c r="K2036" i="139"/>
  <c r="I2036" i="139"/>
  <c r="K2044" i="139"/>
  <c r="I2044" i="139"/>
  <c r="K2052" i="139"/>
  <c r="I2052" i="139"/>
  <c r="L2057" i="139"/>
  <c r="N2057" i="139"/>
  <c r="K2061" i="139"/>
  <c r="N2061" i="139" s="1"/>
  <c r="I2061" i="139"/>
  <c r="L2065" i="139"/>
  <c r="N2065" i="139"/>
  <c r="E2068" i="139"/>
  <c r="M2076" i="139"/>
  <c r="I2076" i="139"/>
  <c r="I2083" i="139"/>
  <c r="M2083" i="139"/>
  <c r="I2085" i="139"/>
  <c r="M2085" i="139"/>
  <c r="N2085" i="139" s="1"/>
  <c r="I2122" i="139"/>
  <c r="K2122" i="139"/>
  <c r="N2122" i="139" s="1"/>
  <c r="I2126" i="139"/>
  <c r="K2126" i="139"/>
  <c r="I2130" i="139"/>
  <c r="K2130" i="139"/>
  <c r="I2134" i="139"/>
  <c r="K2134" i="139"/>
  <c r="N2134" i="139" s="1"/>
  <c r="I2138" i="139"/>
  <c r="K2138" i="139"/>
  <c r="N2138" i="139" s="1"/>
  <c r="I2142" i="139"/>
  <c r="K2142" i="139"/>
  <c r="I2146" i="139"/>
  <c r="K2146" i="139"/>
  <c r="I2150" i="139"/>
  <c r="K2150" i="139"/>
  <c r="N2150" i="139" s="1"/>
  <c r="I2154" i="139"/>
  <c r="K2154" i="139"/>
  <c r="N2154" i="139" s="1"/>
  <c r="M2019" i="139"/>
  <c r="N2019" i="139" s="1"/>
  <c r="I2019" i="139"/>
  <c r="M2021" i="139"/>
  <c r="N2021" i="139" s="1"/>
  <c r="I2021" i="139"/>
  <c r="M2023" i="139"/>
  <c r="N2023" i="139" s="1"/>
  <c r="I2023" i="139"/>
  <c r="J2032" i="139"/>
  <c r="M2032" i="139"/>
  <c r="J2034" i="139"/>
  <c r="M2034" i="139"/>
  <c r="N2034" i="139" s="1"/>
  <c r="J2036" i="139"/>
  <c r="M2036" i="139"/>
  <c r="J2038" i="139"/>
  <c r="M2038" i="139"/>
  <c r="N2038" i="139" s="1"/>
  <c r="J2040" i="139"/>
  <c r="M2040" i="139"/>
  <c r="J2042" i="139"/>
  <c r="M2042" i="139"/>
  <c r="N2042" i="139" s="1"/>
  <c r="J2044" i="139"/>
  <c r="M2044" i="139"/>
  <c r="N2044" i="139" s="1"/>
  <c r="J2046" i="139"/>
  <c r="M2046" i="139"/>
  <c r="N2046" i="139" s="1"/>
  <c r="J2048" i="139"/>
  <c r="M2048" i="139"/>
  <c r="N2048" i="139" s="1"/>
  <c r="J2050" i="139"/>
  <c r="M2050" i="139"/>
  <c r="N2050" i="139" s="1"/>
  <c r="J2052" i="139"/>
  <c r="M2052" i="139"/>
  <c r="J2054" i="139"/>
  <c r="M2054" i="139"/>
  <c r="N2054" i="139" s="1"/>
  <c r="J2057" i="139"/>
  <c r="J2061" i="139"/>
  <c r="J2065" i="139"/>
  <c r="K2112" i="139"/>
  <c r="J2078" i="139"/>
  <c r="J2091" i="139"/>
  <c r="I2093" i="139"/>
  <c r="M2093" i="139"/>
  <c r="N2093" i="139" s="1"/>
  <c r="N2098" i="139"/>
  <c r="J2102" i="139"/>
  <c r="J2107" i="139"/>
  <c r="I2109" i="139"/>
  <c r="M2109" i="139"/>
  <c r="N2109" i="139" s="1"/>
  <c r="L2120" i="139"/>
  <c r="E2156" i="139"/>
  <c r="L2156" i="139" s="1"/>
  <c r="M2164" i="139"/>
  <c r="N2164" i="139" s="1"/>
  <c r="I2164" i="139"/>
  <c r="F2200" i="139"/>
  <c r="M2166" i="139"/>
  <c r="N2166" i="139" s="1"/>
  <c r="I2166" i="139"/>
  <c r="M2168" i="139"/>
  <c r="N2168" i="139" s="1"/>
  <c r="I2168" i="139"/>
  <c r="M2170" i="139"/>
  <c r="N2170" i="139" s="1"/>
  <c r="I2170" i="139"/>
  <c r="M2172" i="139"/>
  <c r="N2172" i="139" s="1"/>
  <c r="I2172" i="139"/>
  <c r="M2174" i="139"/>
  <c r="N2174" i="139" s="1"/>
  <c r="I2174" i="139"/>
  <c r="M2176" i="139"/>
  <c r="N2176" i="139" s="1"/>
  <c r="I2176" i="139"/>
  <c r="M2178" i="139"/>
  <c r="N2178" i="139" s="1"/>
  <c r="I2178" i="139"/>
  <c r="L1944" i="139"/>
  <c r="L1948" i="139"/>
  <c r="L1952" i="139"/>
  <c r="L1956" i="139"/>
  <c r="L1960" i="139"/>
  <c r="L1964" i="139"/>
  <c r="L1968" i="139"/>
  <c r="L1972" i="139"/>
  <c r="L1976" i="139"/>
  <c r="N2055" i="139"/>
  <c r="N2059" i="139"/>
  <c r="N2063" i="139"/>
  <c r="N2067" i="139"/>
  <c r="H2068" i="139"/>
  <c r="M2081" i="139"/>
  <c r="N2081" i="139" s="1"/>
  <c r="I2089" i="139"/>
  <c r="M2089" i="139"/>
  <c r="N2089" i="139" s="1"/>
  <c r="N2094" i="139"/>
  <c r="J2098" i="139"/>
  <c r="J2103" i="139"/>
  <c r="I2105" i="139"/>
  <c r="M2105" i="139"/>
  <c r="N2105" i="139" s="1"/>
  <c r="N2110" i="139"/>
  <c r="C2200" i="139"/>
  <c r="J2197" i="139"/>
  <c r="K1812" i="139"/>
  <c r="J1875" i="139"/>
  <c r="M1875" i="139"/>
  <c r="N1875" i="139" s="1"/>
  <c r="J1877" i="139"/>
  <c r="M1877" i="139"/>
  <c r="N1877" i="139" s="1"/>
  <c r="J1879" i="139"/>
  <c r="M1879" i="139"/>
  <c r="N1879" i="139" s="1"/>
  <c r="J1881" i="139"/>
  <c r="M1881" i="139"/>
  <c r="N1881" i="139" s="1"/>
  <c r="J1883" i="139"/>
  <c r="M1883" i="139"/>
  <c r="N1883" i="139" s="1"/>
  <c r="J1885" i="139"/>
  <c r="M1885" i="139"/>
  <c r="N1885" i="139" s="1"/>
  <c r="J1887" i="139"/>
  <c r="M1887" i="139"/>
  <c r="N1887" i="139" s="1"/>
  <c r="J1889" i="139"/>
  <c r="M1889" i="139"/>
  <c r="N1889" i="139" s="1"/>
  <c r="J1891" i="139"/>
  <c r="M1891" i="139"/>
  <c r="N1891" i="139" s="1"/>
  <c r="K1901" i="139"/>
  <c r="K1905" i="139"/>
  <c r="N1905" i="139" s="1"/>
  <c r="K1909" i="139"/>
  <c r="N1909" i="139" s="1"/>
  <c r="K1913" i="139"/>
  <c r="K1917" i="139"/>
  <c r="K1921" i="139"/>
  <c r="K1925" i="139"/>
  <c r="N1925" i="139" s="1"/>
  <c r="K1929" i="139"/>
  <c r="K1933" i="139"/>
  <c r="L1947" i="139"/>
  <c r="L1951" i="139"/>
  <c r="L1955" i="139"/>
  <c r="L1959" i="139"/>
  <c r="L1963" i="139"/>
  <c r="L1967" i="139"/>
  <c r="L1971" i="139"/>
  <c r="L1975" i="139"/>
  <c r="L1979" i="139"/>
  <c r="M1988" i="139"/>
  <c r="N1988" i="139" s="1"/>
  <c r="I1988" i="139"/>
  <c r="M1990" i="139"/>
  <c r="N1990" i="139" s="1"/>
  <c r="I1990" i="139"/>
  <c r="M1992" i="139"/>
  <c r="N1992" i="139" s="1"/>
  <c r="I1992" i="139"/>
  <c r="M1994" i="139"/>
  <c r="N1994" i="139" s="1"/>
  <c r="I1994" i="139"/>
  <c r="M1996" i="139"/>
  <c r="N1996" i="139" s="1"/>
  <c r="I1996" i="139"/>
  <c r="M1998" i="139"/>
  <c r="N1998" i="139" s="1"/>
  <c r="I1998" i="139"/>
  <c r="M2000" i="139"/>
  <c r="N2000" i="139" s="1"/>
  <c r="I2000" i="139"/>
  <c r="M2002" i="139"/>
  <c r="N2002" i="139" s="1"/>
  <c r="I2002" i="139"/>
  <c r="M2004" i="139"/>
  <c r="N2004" i="139" s="1"/>
  <c r="I2004" i="139"/>
  <c r="M2006" i="139"/>
  <c r="N2006" i="139" s="1"/>
  <c r="I2006" i="139"/>
  <c r="M2008" i="139"/>
  <c r="N2008" i="139" s="1"/>
  <c r="I2008" i="139"/>
  <c r="M2010" i="139"/>
  <c r="N2010" i="139" s="1"/>
  <c r="I2010" i="139"/>
  <c r="M2012" i="139"/>
  <c r="N2012" i="139" s="1"/>
  <c r="I2012" i="139"/>
  <c r="M2014" i="139"/>
  <c r="N2014" i="139" s="1"/>
  <c r="I2014" i="139"/>
  <c r="M2016" i="139"/>
  <c r="N2016" i="139" s="1"/>
  <c r="I2016" i="139"/>
  <c r="M2018" i="139"/>
  <c r="N2018" i="139" s="1"/>
  <c r="I2018" i="139"/>
  <c r="M2020" i="139"/>
  <c r="N2020" i="139" s="1"/>
  <c r="I2020" i="139"/>
  <c r="M2022" i="139"/>
  <c r="N2022" i="139" s="1"/>
  <c r="I2022" i="139"/>
  <c r="I2068" i="139"/>
  <c r="J2033" i="139"/>
  <c r="M2033" i="139"/>
  <c r="N2033" i="139" s="1"/>
  <c r="J2035" i="139"/>
  <c r="M2035" i="139"/>
  <c r="N2035" i="139" s="1"/>
  <c r="J2037" i="139"/>
  <c r="M2037" i="139"/>
  <c r="N2037" i="139" s="1"/>
  <c r="J2039" i="139"/>
  <c r="M2039" i="139"/>
  <c r="N2039" i="139" s="1"/>
  <c r="J2041" i="139"/>
  <c r="M2041" i="139"/>
  <c r="N2041" i="139" s="1"/>
  <c r="J2043" i="139"/>
  <c r="M2043" i="139"/>
  <c r="N2043" i="139" s="1"/>
  <c r="J2045" i="139"/>
  <c r="M2045" i="139"/>
  <c r="N2045" i="139" s="1"/>
  <c r="J2047" i="139"/>
  <c r="M2047" i="139"/>
  <c r="N2047" i="139" s="1"/>
  <c r="J2049" i="139"/>
  <c r="M2049" i="139"/>
  <c r="N2049" i="139" s="1"/>
  <c r="J2051" i="139"/>
  <c r="M2051" i="139"/>
  <c r="N2051" i="139" s="1"/>
  <c r="J2053" i="139"/>
  <c r="M2053" i="139"/>
  <c r="N2053" i="139" s="1"/>
  <c r="J2055" i="139"/>
  <c r="J2059" i="139"/>
  <c r="J2063" i="139"/>
  <c r="J2067" i="139"/>
  <c r="E2112" i="139"/>
  <c r="L2112" i="139" s="1"/>
  <c r="K2077" i="139"/>
  <c r="M2077" i="139"/>
  <c r="K2082" i="139"/>
  <c r="J2086" i="139"/>
  <c r="K2090" i="139"/>
  <c r="M2091" i="139"/>
  <c r="N2091" i="139" s="1"/>
  <c r="J2094" i="139"/>
  <c r="J2099" i="139"/>
  <c r="I2101" i="139"/>
  <c r="M2101" i="139"/>
  <c r="N2101" i="139" s="1"/>
  <c r="K2106" i="139"/>
  <c r="M2107" i="139"/>
  <c r="N2107" i="139" s="1"/>
  <c r="J2110" i="139"/>
  <c r="C2156" i="139"/>
  <c r="K2156" i="139" s="1"/>
  <c r="I2121" i="139"/>
  <c r="M2121" i="139"/>
  <c r="N2121" i="139" s="1"/>
  <c r="I2125" i="139"/>
  <c r="M2125" i="139"/>
  <c r="N2125" i="139" s="1"/>
  <c r="I2129" i="139"/>
  <c r="M2129" i="139"/>
  <c r="N2129" i="139" s="1"/>
  <c r="I2133" i="139"/>
  <c r="M2133" i="139"/>
  <c r="N2133" i="139" s="1"/>
  <c r="I2137" i="139"/>
  <c r="M2137" i="139"/>
  <c r="N2137" i="139" s="1"/>
  <c r="I2141" i="139"/>
  <c r="M2141" i="139"/>
  <c r="N2141" i="139" s="1"/>
  <c r="I2145" i="139"/>
  <c r="M2145" i="139"/>
  <c r="N2145" i="139" s="1"/>
  <c r="I2149" i="139"/>
  <c r="M2149" i="139"/>
  <c r="N2149" i="139" s="1"/>
  <c r="I2153" i="139"/>
  <c r="M2153" i="139"/>
  <c r="N2153" i="139" s="1"/>
  <c r="F2156" i="139"/>
  <c r="J2165" i="139"/>
  <c r="H2200" i="139"/>
  <c r="J2167" i="139"/>
  <c r="J2169" i="139"/>
  <c r="J2171" i="139"/>
  <c r="J2173" i="139"/>
  <c r="J2175" i="139"/>
  <c r="J2177" i="139"/>
  <c r="J2179" i="139"/>
  <c r="M2180" i="139"/>
  <c r="N2180" i="139" s="1"/>
  <c r="I2180" i="139"/>
  <c r="M2182" i="139"/>
  <c r="N2182" i="139" s="1"/>
  <c r="I2182" i="139"/>
  <c r="M2184" i="139"/>
  <c r="N2184" i="139" s="1"/>
  <c r="I2184" i="139"/>
  <c r="M2186" i="139"/>
  <c r="N2186" i="139" s="1"/>
  <c r="I2186" i="139"/>
  <c r="M2188" i="139"/>
  <c r="N2188" i="139" s="1"/>
  <c r="I2188" i="139"/>
  <c r="M2190" i="139"/>
  <c r="N2190" i="139" s="1"/>
  <c r="I2190" i="139"/>
  <c r="M2192" i="139"/>
  <c r="N2192" i="139" s="1"/>
  <c r="I2192" i="139"/>
  <c r="M2194" i="139"/>
  <c r="N2194" i="139" s="1"/>
  <c r="I2194" i="139"/>
  <c r="M2196" i="139"/>
  <c r="N2196" i="139" s="1"/>
  <c r="I2196" i="139"/>
  <c r="K2120" i="139"/>
  <c r="N2120" i="139" s="1"/>
  <c r="L2122" i="139"/>
  <c r="L2126" i="139"/>
  <c r="L2130" i="139"/>
  <c r="L2134" i="139"/>
  <c r="L2138" i="139"/>
  <c r="L2142" i="139"/>
  <c r="L2146" i="139"/>
  <c r="L2150" i="139"/>
  <c r="L2154" i="139"/>
  <c r="K1900" i="139"/>
  <c r="N1900" i="139" s="1"/>
  <c r="J2056" i="139"/>
  <c r="M2056" i="139"/>
  <c r="N2056" i="139" s="1"/>
  <c r="J2058" i="139"/>
  <c r="M2058" i="139"/>
  <c r="N2058" i="139" s="1"/>
  <c r="J2060" i="139"/>
  <c r="M2060" i="139"/>
  <c r="N2060" i="139" s="1"/>
  <c r="J2062" i="139"/>
  <c r="M2062" i="139"/>
  <c r="N2062" i="139" s="1"/>
  <c r="J2064" i="139"/>
  <c r="M2064" i="139"/>
  <c r="N2064" i="139" s="1"/>
  <c r="J2066" i="139"/>
  <c r="M2066" i="139"/>
  <c r="N2066" i="139" s="1"/>
  <c r="K2079" i="139"/>
  <c r="K2083" i="139"/>
  <c r="K2087" i="139"/>
  <c r="N2087" i="139" s="1"/>
  <c r="K2091" i="139"/>
  <c r="K2095" i="139"/>
  <c r="K2099" i="139"/>
  <c r="N2099" i="139" s="1"/>
  <c r="K2103" i="139"/>
  <c r="K2107" i="139"/>
  <c r="K2111" i="139"/>
  <c r="L2121" i="139"/>
  <c r="L2125" i="139"/>
  <c r="L2129" i="139"/>
  <c r="L2133" i="139"/>
  <c r="L2137" i="139"/>
  <c r="L2141" i="139"/>
  <c r="L2145" i="139"/>
  <c r="L2149" i="139"/>
  <c r="L2153" i="139"/>
  <c r="D2200" i="139"/>
  <c r="M2165" i="139"/>
  <c r="N2165" i="139" s="1"/>
  <c r="I2165" i="139"/>
  <c r="M2167" i="139"/>
  <c r="N2167" i="139" s="1"/>
  <c r="I2167" i="139"/>
  <c r="M2169" i="139"/>
  <c r="N2169" i="139" s="1"/>
  <c r="I2169" i="139"/>
  <c r="M2171" i="139"/>
  <c r="N2171" i="139" s="1"/>
  <c r="I2171" i="139"/>
  <c r="M2173" i="139"/>
  <c r="N2173" i="139" s="1"/>
  <c r="I2173" i="139"/>
  <c r="M2175" i="139"/>
  <c r="N2175" i="139" s="1"/>
  <c r="I2175" i="139"/>
  <c r="M2177" i="139"/>
  <c r="N2177" i="139" s="1"/>
  <c r="I2177" i="139"/>
  <c r="M2179" i="139"/>
  <c r="N2179" i="139" s="1"/>
  <c r="I2179" i="139"/>
  <c r="M2181" i="139"/>
  <c r="N2181" i="139" s="1"/>
  <c r="I2181" i="139"/>
  <c r="M2183" i="139"/>
  <c r="N2183" i="139" s="1"/>
  <c r="I2183" i="139"/>
  <c r="M2185" i="139"/>
  <c r="N2185" i="139" s="1"/>
  <c r="I2185" i="139"/>
  <c r="M2187" i="139"/>
  <c r="N2187" i="139" s="1"/>
  <c r="I2187" i="139"/>
  <c r="M2189" i="139"/>
  <c r="N2189" i="139" s="1"/>
  <c r="I2189" i="139"/>
  <c r="M2191" i="139"/>
  <c r="N2191" i="139" s="1"/>
  <c r="I2191" i="139"/>
  <c r="M2193" i="139"/>
  <c r="N2193" i="139" s="1"/>
  <c r="I2193" i="139"/>
  <c r="M2195" i="139"/>
  <c r="N2195" i="139" s="1"/>
  <c r="I2195" i="139"/>
  <c r="K2197" i="139"/>
  <c r="M2198" i="139"/>
  <c r="N2198" i="139" s="1"/>
  <c r="I2198" i="139"/>
  <c r="M2197" i="139"/>
  <c r="N2197" i="139" s="1"/>
  <c r="I2197" i="139"/>
  <c r="M2199" i="139"/>
  <c r="N2199" i="139" s="1"/>
  <c r="I2199" i="139"/>
  <c r="K2076" i="139"/>
  <c r="AT48" i="75"/>
  <c r="AU48" i="75" s="1"/>
  <c r="AS48" i="75"/>
  <c r="AR48" i="75"/>
  <c r="AP48" i="75"/>
  <c r="AQ48" i="75" s="1"/>
  <c r="AO48" i="75"/>
  <c r="AN48" i="75"/>
  <c r="AL48" i="75"/>
  <c r="AM48" i="75" s="1"/>
  <c r="AK48" i="75"/>
  <c r="AJ48" i="75"/>
  <c r="AH48" i="75"/>
  <c r="AI48" i="75" s="1"/>
  <c r="AG48" i="75"/>
  <c r="AF48" i="75"/>
  <c r="AD48" i="75"/>
  <c r="AE48" i="75" s="1"/>
  <c r="AC48" i="75"/>
  <c r="AB48" i="75"/>
  <c r="Z48" i="75"/>
  <c r="AA48" i="75" s="1"/>
  <c r="Y48" i="75"/>
  <c r="X48" i="75"/>
  <c r="V48" i="75"/>
  <c r="W48" i="75" s="1"/>
  <c r="U48" i="75"/>
  <c r="T48" i="75"/>
  <c r="R48" i="75"/>
  <c r="S48" i="75" s="1"/>
  <c r="Q48" i="75"/>
  <c r="P48" i="75"/>
  <c r="N48" i="75"/>
  <c r="O48" i="75" s="1"/>
  <c r="M48" i="75"/>
  <c r="L48" i="75"/>
  <c r="C48" i="75"/>
  <c r="AT47" i="75"/>
  <c r="AU47" i="75" s="1"/>
  <c r="AS47" i="75"/>
  <c r="AR47" i="75"/>
  <c r="AP47" i="75"/>
  <c r="AQ47" i="75" s="1"/>
  <c r="AO47" i="75"/>
  <c r="AN47" i="75"/>
  <c r="AL47" i="75"/>
  <c r="AM47" i="75" s="1"/>
  <c r="AK47" i="75"/>
  <c r="AJ47" i="75"/>
  <c r="AH47" i="75"/>
  <c r="AI47" i="75" s="1"/>
  <c r="AG47" i="75"/>
  <c r="AF47" i="75"/>
  <c r="AD47" i="75"/>
  <c r="AE47" i="75" s="1"/>
  <c r="AC47" i="75"/>
  <c r="AB47" i="75"/>
  <c r="Z47" i="75"/>
  <c r="AA47" i="75" s="1"/>
  <c r="Y47" i="75"/>
  <c r="X47" i="75"/>
  <c r="V47" i="75"/>
  <c r="W47" i="75" s="1"/>
  <c r="U47" i="75"/>
  <c r="T47" i="75"/>
  <c r="R47" i="75"/>
  <c r="S47" i="75" s="1"/>
  <c r="Q47" i="75"/>
  <c r="P47" i="75"/>
  <c r="N47" i="75"/>
  <c r="O47" i="75" s="1"/>
  <c r="M47" i="75"/>
  <c r="L47" i="75"/>
  <c r="C47" i="75"/>
  <c r="AU46" i="75"/>
  <c r="AT46" i="75"/>
  <c r="AS46" i="75"/>
  <c r="AR46" i="75"/>
  <c r="AQ46" i="75"/>
  <c r="AP46" i="75"/>
  <c r="AO46" i="75"/>
  <c r="AN46" i="75"/>
  <c r="AM46" i="75"/>
  <c r="AL46" i="75"/>
  <c r="AK46" i="75"/>
  <c r="AJ46" i="75"/>
  <c r="AI46" i="75"/>
  <c r="AH46" i="75"/>
  <c r="AG46" i="75"/>
  <c r="AF46" i="75"/>
  <c r="AE46" i="75"/>
  <c r="AD46" i="75"/>
  <c r="AC46" i="75"/>
  <c r="AB46" i="75"/>
  <c r="AA46" i="75"/>
  <c r="Z46" i="75"/>
  <c r="Y46" i="75"/>
  <c r="X46" i="75"/>
  <c r="W46" i="75"/>
  <c r="V46" i="75"/>
  <c r="U46" i="75"/>
  <c r="T46" i="75"/>
  <c r="S46" i="75"/>
  <c r="R46" i="75"/>
  <c r="Q46" i="75"/>
  <c r="P46" i="75"/>
  <c r="O46" i="75"/>
  <c r="N46" i="75"/>
  <c r="M46" i="75"/>
  <c r="L46" i="75"/>
  <c r="C46" i="75"/>
  <c r="AT45" i="75"/>
  <c r="AU45" i="75" s="1"/>
  <c r="AS45" i="75"/>
  <c r="AS49" i="75" s="1"/>
  <c r="AR45" i="75"/>
  <c r="AR49" i="75" s="1"/>
  <c r="AP45" i="75"/>
  <c r="AQ45" i="75" s="1"/>
  <c r="AO45" i="75"/>
  <c r="AO49" i="75" s="1"/>
  <c r="AN45" i="75"/>
  <c r="AN49" i="75" s="1"/>
  <c r="AL45" i="75"/>
  <c r="AM45" i="75" s="1"/>
  <c r="AK45" i="75"/>
  <c r="AK49" i="75" s="1"/>
  <c r="AJ45" i="75"/>
  <c r="AJ49" i="75" s="1"/>
  <c r="AH45" i="75"/>
  <c r="AI45" i="75" s="1"/>
  <c r="AG45" i="75"/>
  <c r="AG49" i="75" s="1"/>
  <c r="AF45" i="75"/>
  <c r="AF49" i="75" s="1"/>
  <c r="AD45" i="75"/>
  <c r="AE45" i="75" s="1"/>
  <c r="AC45" i="75"/>
  <c r="AC49" i="75" s="1"/>
  <c r="AB45" i="75"/>
  <c r="AB49" i="75" s="1"/>
  <c r="Z45" i="75"/>
  <c r="AA45" i="75" s="1"/>
  <c r="Y45" i="75"/>
  <c r="Y49" i="75" s="1"/>
  <c r="X45" i="75"/>
  <c r="X49" i="75" s="1"/>
  <c r="V45" i="75"/>
  <c r="W45" i="75" s="1"/>
  <c r="U45" i="75"/>
  <c r="U49" i="75" s="1"/>
  <c r="T45" i="75"/>
  <c r="T49" i="75" s="1"/>
  <c r="R45" i="75"/>
  <c r="S45" i="75" s="1"/>
  <c r="Q45" i="75"/>
  <c r="Q49" i="75" s="1"/>
  <c r="P45" i="75"/>
  <c r="P49" i="75" s="1"/>
  <c r="N45" i="75"/>
  <c r="O45" i="75" s="1"/>
  <c r="M45" i="75"/>
  <c r="M49" i="75" s="1"/>
  <c r="L45" i="75"/>
  <c r="L49" i="75" s="1"/>
  <c r="C45" i="75"/>
  <c r="C49" i="75" s="1"/>
  <c r="AT42" i="75"/>
  <c r="AU42" i="75" s="1"/>
  <c r="AS42" i="75"/>
  <c r="AR42" i="75"/>
  <c r="AP42" i="75"/>
  <c r="AQ42" i="75" s="1"/>
  <c r="AO42" i="75"/>
  <c r="AN42" i="75"/>
  <c r="AL42" i="75"/>
  <c r="AM42" i="75" s="1"/>
  <c r="AK42" i="75"/>
  <c r="AJ42" i="75"/>
  <c r="AH42" i="75"/>
  <c r="AI42" i="75" s="1"/>
  <c r="AG42" i="75"/>
  <c r="AF42" i="75"/>
  <c r="AD42" i="75"/>
  <c r="AE42" i="75" s="1"/>
  <c r="AC42" i="75"/>
  <c r="AB42" i="75"/>
  <c r="Z42" i="75"/>
  <c r="AA42" i="75" s="1"/>
  <c r="Y42" i="75"/>
  <c r="X42" i="75"/>
  <c r="V42" i="75"/>
  <c r="W42" i="75" s="1"/>
  <c r="U42" i="75"/>
  <c r="T42" i="75"/>
  <c r="R42" i="75"/>
  <c r="S42" i="75" s="1"/>
  <c r="Q42" i="75"/>
  <c r="P42" i="75"/>
  <c r="N42" i="75"/>
  <c r="O42" i="75" s="1"/>
  <c r="M42" i="75"/>
  <c r="L42" i="75"/>
  <c r="J42" i="75"/>
  <c r="K42" i="75" s="1"/>
  <c r="I42" i="75"/>
  <c r="G42" i="75"/>
  <c r="H42" i="75" s="1"/>
  <c r="F42" i="75"/>
  <c r="E42" i="75"/>
  <c r="D42" i="75"/>
  <c r="C42" i="75"/>
  <c r="AU41" i="75"/>
  <c r="AQ41" i="75"/>
  <c r="AM41" i="75"/>
  <c r="AI41" i="75"/>
  <c r="AE41" i="75"/>
  <c r="AA41" i="75"/>
  <c r="W41" i="75"/>
  <c r="S41" i="75"/>
  <c r="O41" i="75"/>
  <c r="K41" i="75"/>
  <c r="H41" i="75"/>
  <c r="E41" i="75"/>
  <c r="AU40" i="75"/>
  <c r="AQ40" i="75"/>
  <c r="AM40" i="75"/>
  <c r="AI40" i="75"/>
  <c r="AE40" i="75"/>
  <c r="AA40" i="75"/>
  <c r="W40" i="75"/>
  <c r="S40" i="75"/>
  <c r="O40" i="75"/>
  <c r="K40" i="75"/>
  <c r="H40" i="75"/>
  <c r="E40" i="75"/>
  <c r="AU39" i="75"/>
  <c r="AQ39" i="75"/>
  <c r="AM39" i="75"/>
  <c r="AI39" i="75"/>
  <c r="AE39" i="75"/>
  <c r="AA39" i="75"/>
  <c r="W39" i="75"/>
  <c r="S39" i="75"/>
  <c r="O39" i="75"/>
  <c r="K39" i="75"/>
  <c r="H39" i="75"/>
  <c r="E39" i="75"/>
  <c r="AU38" i="75"/>
  <c r="AQ38" i="75"/>
  <c r="AM38" i="75"/>
  <c r="AI38" i="75"/>
  <c r="AE38" i="75"/>
  <c r="AA38" i="75"/>
  <c r="W38" i="75"/>
  <c r="S38" i="75"/>
  <c r="O38" i="75"/>
  <c r="K38" i="75"/>
  <c r="H38" i="75"/>
  <c r="E38" i="75"/>
  <c r="AU37" i="75"/>
  <c r="AQ37" i="75"/>
  <c r="AM37" i="75"/>
  <c r="AI37" i="75"/>
  <c r="AE37" i="75"/>
  <c r="AA37" i="75"/>
  <c r="W37" i="75"/>
  <c r="S37" i="75"/>
  <c r="O37" i="75"/>
  <c r="K37" i="75"/>
  <c r="H37" i="75"/>
  <c r="E37" i="75"/>
  <c r="AU36" i="75"/>
  <c r="AQ36" i="75"/>
  <c r="AM36" i="75"/>
  <c r="AI36" i="75"/>
  <c r="AE36" i="75"/>
  <c r="AA36" i="75"/>
  <c r="W36" i="75"/>
  <c r="S36" i="75"/>
  <c r="O36" i="75"/>
  <c r="K36" i="75"/>
  <c r="H36" i="75"/>
  <c r="E36" i="75"/>
  <c r="AU35" i="75"/>
  <c r="AQ35" i="75"/>
  <c r="AM35" i="75"/>
  <c r="AI35" i="75"/>
  <c r="AE35" i="75"/>
  <c r="AA35" i="75"/>
  <c r="W35" i="75"/>
  <c r="S35" i="75"/>
  <c r="O35" i="75"/>
  <c r="K35" i="75"/>
  <c r="H35" i="75"/>
  <c r="E35" i="75"/>
  <c r="AU34" i="75"/>
  <c r="AQ34" i="75"/>
  <c r="AM34" i="75"/>
  <c r="AI34" i="75"/>
  <c r="AE34" i="75"/>
  <c r="AA34" i="75"/>
  <c r="W34" i="75"/>
  <c r="S34" i="75"/>
  <c r="O34" i="75"/>
  <c r="K34" i="75"/>
  <c r="H34" i="75"/>
  <c r="E34" i="75"/>
  <c r="AU33" i="75"/>
  <c r="AQ33" i="75"/>
  <c r="AM33" i="75"/>
  <c r="AI33" i="75"/>
  <c r="AE33" i="75"/>
  <c r="AA33" i="75"/>
  <c r="W33" i="75"/>
  <c r="S33" i="75"/>
  <c r="O33" i="75"/>
  <c r="K33" i="75"/>
  <c r="H33" i="75"/>
  <c r="E33" i="75"/>
  <c r="AU32" i="75"/>
  <c r="AQ32" i="75"/>
  <c r="AM32" i="75"/>
  <c r="AI32" i="75"/>
  <c r="AE32" i="75"/>
  <c r="AA32" i="75"/>
  <c r="W32" i="75"/>
  <c r="S32" i="75"/>
  <c r="O32" i="75"/>
  <c r="K32" i="75"/>
  <c r="H32" i="75"/>
  <c r="E32" i="75"/>
  <c r="AU31" i="75"/>
  <c r="AQ31" i="75"/>
  <c r="AM31" i="75"/>
  <c r="AI31" i="75"/>
  <c r="AE31" i="75"/>
  <c r="AA31" i="75"/>
  <c r="W31" i="75"/>
  <c r="S31" i="75"/>
  <c r="O31" i="75"/>
  <c r="K31" i="75"/>
  <c r="H31" i="75"/>
  <c r="E31" i="75"/>
  <c r="AU30" i="75"/>
  <c r="AQ30" i="75"/>
  <c r="AM30" i="75"/>
  <c r="AI30" i="75"/>
  <c r="AE30" i="75"/>
  <c r="AA30" i="75"/>
  <c r="W30" i="75"/>
  <c r="S30" i="75"/>
  <c r="O30" i="75"/>
  <c r="K30" i="75"/>
  <c r="H30" i="75"/>
  <c r="E30" i="75"/>
  <c r="AU29" i="75"/>
  <c r="AQ29" i="75"/>
  <c r="AM29" i="75"/>
  <c r="AI29" i="75"/>
  <c r="AE29" i="75"/>
  <c r="AU28" i="75"/>
  <c r="AQ28" i="75"/>
  <c r="AM28" i="75"/>
  <c r="AI28" i="75"/>
  <c r="AE28" i="75"/>
  <c r="AA28" i="75"/>
  <c r="W28" i="75"/>
  <c r="S28" i="75"/>
  <c r="O28" i="75"/>
  <c r="K28" i="75"/>
  <c r="H28" i="75"/>
  <c r="E28" i="75"/>
  <c r="AU27" i="75"/>
  <c r="AQ27" i="75"/>
  <c r="AM27" i="75"/>
  <c r="AI27" i="75"/>
  <c r="AE27" i="75"/>
  <c r="AA27" i="75"/>
  <c r="W27" i="75"/>
  <c r="S27" i="75"/>
  <c r="O27" i="75"/>
  <c r="K27" i="75"/>
  <c r="H27" i="75"/>
  <c r="E27" i="75"/>
  <c r="AU26" i="75"/>
  <c r="AQ26" i="75"/>
  <c r="AM26" i="75"/>
  <c r="AI26" i="75"/>
  <c r="AE26" i="75"/>
  <c r="AA26" i="75"/>
  <c r="W26" i="75"/>
  <c r="S26" i="75"/>
  <c r="O26" i="75"/>
  <c r="K26" i="75"/>
  <c r="H26" i="75"/>
  <c r="E26" i="75"/>
  <c r="AU25" i="75"/>
  <c r="AQ25" i="75"/>
  <c r="AM25" i="75"/>
  <c r="AI25" i="75"/>
  <c r="AE25" i="75"/>
  <c r="AA25" i="75"/>
  <c r="W25" i="75"/>
  <c r="S25" i="75"/>
  <c r="O25" i="75"/>
  <c r="K25" i="75"/>
  <c r="H25" i="75"/>
  <c r="E25" i="75"/>
  <c r="AU24" i="75"/>
  <c r="AQ24" i="75"/>
  <c r="AM24" i="75"/>
  <c r="AI24" i="75"/>
  <c r="AE24" i="75"/>
  <c r="AA24" i="75"/>
  <c r="W24" i="75"/>
  <c r="S24" i="75"/>
  <c r="O24" i="75"/>
  <c r="K24" i="75"/>
  <c r="H24" i="75"/>
  <c r="E24" i="75"/>
  <c r="AU23" i="75"/>
  <c r="AQ23" i="75"/>
  <c r="AM23" i="75"/>
  <c r="AI23" i="75"/>
  <c r="AE23" i="75"/>
  <c r="AA23" i="75"/>
  <c r="W23" i="75"/>
  <c r="S23" i="75"/>
  <c r="O23" i="75"/>
  <c r="K23" i="75"/>
  <c r="H23" i="75"/>
  <c r="E23" i="75"/>
  <c r="AU22" i="75"/>
  <c r="AQ22" i="75"/>
  <c r="AM22" i="75"/>
  <c r="AI22" i="75"/>
  <c r="AE22" i="75"/>
  <c r="AA22" i="75"/>
  <c r="W22" i="75"/>
  <c r="S22" i="75"/>
  <c r="O22" i="75"/>
  <c r="K22" i="75"/>
  <c r="H22" i="75"/>
  <c r="E22" i="75"/>
  <c r="AU21" i="75"/>
  <c r="AQ21" i="75"/>
  <c r="AM21" i="75"/>
  <c r="AI21" i="75"/>
  <c r="AE21" i="75"/>
  <c r="AA21" i="75"/>
  <c r="W21" i="75"/>
  <c r="S21" i="75"/>
  <c r="O21" i="75"/>
  <c r="K21" i="75"/>
  <c r="H21" i="75"/>
  <c r="E21" i="75"/>
  <c r="AU20" i="75"/>
  <c r="AQ20" i="75"/>
  <c r="AM20" i="75"/>
  <c r="AI20" i="75"/>
  <c r="AE20" i="75"/>
  <c r="AA20" i="75"/>
  <c r="W20" i="75"/>
  <c r="S20" i="75"/>
  <c r="O20" i="75"/>
  <c r="K20" i="75"/>
  <c r="H20" i="75"/>
  <c r="E20" i="75"/>
  <c r="AU19" i="75"/>
  <c r="AQ19" i="75"/>
  <c r="AM19" i="75"/>
  <c r="AI19" i="75"/>
  <c r="AE19" i="75"/>
  <c r="AA19" i="75"/>
  <c r="W19" i="75"/>
  <c r="S19" i="75"/>
  <c r="O19" i="75"/>
  <c r="K19" i="75"/>
  <c r="H19" i="75"/>
  <c r="E19" i="75"/>
  <c r="AU18" i="75"/>
  <c r="AQ18" i="75"/>
  <c r="AM18" i="75"/>
  <c r="AI18" i="75"/>
  <c r="AE18" i="75"/>
  <c r="AA18" i="75"/>
  <c r="W18" i="75"/>
  <c r="S18" i="75"/>
  <c r="O18" i="75"/>
  <c r="K18" i="75"/>
  <c r="H18" i="75"/>
  <c r="E18" i="75"/>
  <c r="AU17" i="75"/>
  <c r="AQ17" i="75"/>
  <c r="AM17" i="75"/>
  <c r="AI17" i="75"/>
  <c r="AE17" i="75"/>
  <c r="AA17" i="75"/>
  <c r="W17" i="75"/>
  <c r="S17" i="75"/>
  <c r="O17" i="75"/>
  <c r="K17" i="75"/>
  <c r="H17" i="75"/>
  <c r="E17" i="75"/>
  <c r="AU16" i="75"/>
  <c r="AQ16" i="75"/>
  <c r="AM16" i="75"/>
  <c r="AI16" i="75"/>
  <c r="AE16" i="75"/>
  <c r="AA16" i="75"/>
  <c r="W16" i="75"/>
  <c r="S16" i="75"/>
  <c r="O16" i="75"/>
  <c r="K16" i="75"/>
  <c r="H16" i="75"/>
  <c r="E16" i="75"/>
  <c r="AU15" i="75"/>
  <c r="AQ15" i="75"/>
  <c r="AM15" i="75"/>
  <c r="AI15" i="75"/>
  <c r="AE15" i="75"/>
  <c r="AA15" i="75"/>
  <c r="W15" i="75"/>
  <c r="S15" i="75"/>
  <c r="O15" i="75"/>
  <c r="K15" i="75"/>
  <c r="H15" i="75"/>
  <c r="E15" i="75"/>
  <c r="AU14" i="75"/>
  <c r="AQ14" i="75"/>
  <c r="AM14" i="75"/>
  <c r="AI14" i="75"/>
  <c r="AE14" i="75"/>
  <c r="AA14" i="75"/>
  <c r="W14" i="75"/>
  <c r="S14" i="75"/>
  <c r="O14" i="75"/>
  <c r="K14" i="75"/>
  <c r="H14" i="75"/>
  <c r="E14" i="75"/>
  <c r="AU13" i="75"/>
  <c r="AQ13" i="75"/>
  <c r="AM13" i="75"/>
  <c r="AI13" i="75"/>
  <c r="AE13" i="75"/>
  <c r="AA13" i="75"/>
  <c r="W13" i="75"/>
  <c r="S13" i="75"/>
  <c r="O13" i="75"/>
  <c r="K13" i="75"/>
  <c r="H13" i="75"/>
  <c r="E13" i="75"/>
  <c r="AU12" i="75"/>
  <c r="AQ12" i="75"/>
  <c r="AM12" i="75"/>
  <c r="AI12" i="75"/>
  <c r="AE12" i="75"/>
  <c r="AA12" i="75"/>
  <c r="W12" i="75"/>
  <c r="S12" i="75"/>
  <c r="O12" i="75"/>
  <c r="K12" i="75"/>
  <c r="H12" i="75"/>
  <c r="E12" i="75"/>
  <c r="AU11" i="75"/>
  <c r="AQ11" i="75"/>
  <c r="AM11" i="75"/>
  <c r="AI11" i="75"/>
  <c r="AE11" i="75"/>
  <c r="AA11" i="75"/>
  <c r="W11" i="75"/>
  <c r="S11" i="75"/>
  <c r="O11" i="75"/>
  <c r="K11" i="75"/>
  <c r="H11" i="75"/>
  <c r="E11" i="75"/>
  <c r="AU10" i="75"/>
  <c r="AQ10" i="75"/>
  <c r="AM10" i="75"/>
  <c r="AI10" i="75"/>
  <c r="AE10" i="75"/>
  <c r="AA10" i="75"/>
  <c r="W10" i="75"/>
  <c r="S10" i="75"/>
  <c r="O10" i="75"/>
  <c r="K10" i="75"/>
  <c r="H10" i="75"/>
  <c r="E10" i="75"/>
  <c r="AU9" i="75"/>
  <c r="AQ9" i="75"/>
  <c r="AM9" i="75"/>
  <c r="AI9" i="75"/>
  <c r="AE9" i="75"/>
  <c r="AA9" i="75"/>
  <c r="W9" i="75"/>
  <c r="S9" i="75"/>
  <c r="O9" i="75"/>
  <c r="K9" i="75"/>
  <c r="H9" i="75"/>
  <c r="E9" i="75"/>
  <c r="AU8" i="75"/>
  <c r="AQ8" i="75"/>
  <c r="AM8" i="75"/>
  <c r="AI8" i="75"/>
  <c r="AE8" i="75"/>
  <c r="AA8" i="75"/>
  <c r="W8" i="75"/>
  <c r="S8" i="75"/>
  <c r="O8" i="75"/>
  <c r="K8" i="75"/>
  <c r="H8" i="75"/>
  <c r="E8" i="75"/>
  <c r="L2285" i="139" l="1"/>
  <c r="L2281" i="139"/>
  <c r="L2277" i="139"/>
  <c r="L2273" i="139"/>
  <c r="L2269" i="139"/>
  <c r="L2265" i="139"/>
  <c r="M2262" i="139"/>
  <c r="I2156" i="139"/>
  <c r="M2156" i="139"/>
  <c r="N2156" i="139" s="1"/>
  <c r="M1804" i="139"/>
  <c r="N1804" i="139" s="1"/>
  <c r="N1829" i="139"/>
  <c r="N580" i="139"/>
  <c r="M572" i="139"/>
  <c r="N572" i="139" s="1"/>
  <c r="I572" i="139"/>
  <c r="M2285" i="139"/>
  <c r="N2285" i="139" s="1"/>
  <c r="M2273" i="139"/>
  <c r="M2269" i="139"/>
  <c r="N2269" i="139" s="1"/>
  <c r="M2257" i="139"/>
  <c r="M2253" i="139"/>
  <c r="N2253" i="139" s="1"/>
  <c r="I2238" i="139"/>
  <c r="M2238" i="139"/>
  <c r="N2238" i="139" s="1"/>
  <c r="M2230" i="139"/>
  <c r="N2230" i="139" s="1"/>
  <c r="I2230" i="139"/>
  <c r="I2222" i="139"/>
  <c r="M2222" i="139"/>
  <c r="N2222" i="139" s="1"/>
  <c r="M2210" i="139"/>
  <c r="N2210" i="139" s="1"/>
  <c r="I2210" i="139"/>
  <c r="L88" i="139"/>
  <c r="L2224" i="139"/>
  <c r="L2220" i="139"/>
  <c r="L2216" i="139"/>
  <c r="L2212" i="139"/>
  <c r="E2244" i="139"/>
  <c r="L2208" i="139"/>
  <c r="J20" i="137"/>
  <c r="K20" i="137" s="1"/>
  <c r="E20" i="137"/>
  <c r="J35" i="137"/>
  <c r="K35" i="137" s="1"/>
  <c r="E35" i="137"/>
  <c r="K49" i="136"/>
  <c r="N73" i="139"/>
  <c r="J2068" i="139"/>
  <c r="M2068" i="139"/>
  <c r="N2068" i="139" s="1"/>
  <c r="M2200" i="139"/>
  <c r="I2200" i="139"/>
  <c r="N2052" i="139"/>
  <c r="N2040" i="139"/>
  <c r="N2036" i="139"/>
  <c r="N2032" i="139"/>
  <c r="N1929" i="139"/>
  <c r="I1892" i="139"/>
  <c r="M1892" i="139"/>
  <c r="N1892" i="139" s="1"/>
  <c r="M1936" i="139"/>
  <c r="N1936" i="139" s="1"/>
  <c r="I1936" i="139"/>
  <c r="J2112" i="139"/>
  <c r="N1814" i="139"/>
  <c r="I2112" i="139"/>
  <c r="M2112" i="139"/>
  <c r="N2112" i="139" s="1"/>
  <c r="N1933" i="139"/>
  <c r="N1580" i="139"/>
  <c r="N1576" i="139"/>
  <c r="N1572" i="139"/>
  <c r="N1568" i="139"/>
  <c r="N1564" i="139"/>
  <c r="N1560" i="139"/>
  <c r="N1552" i="139"/>
  <c r="N1548" i="139"/>
  <c r="L1716" i="139"/>
  <c r="N1818" i="139"/>
  <c r="I1804" i="139"/>
  <c r="I1452" i="139"/>
  <c r="M1452" i="139"/>
  <c r="N1452" i="139" s="1"/>
  <c r="N1440" i="139"/>
  <c r="N1617" i="139"/>
  <c r="M1540" i="139"/>
  <c r="N1540" i="139" s="1"/>
  <c r="I1540" i="139"/>
  <c r="N1271" i="139"/>
  <c r="N1263" i="139"/>
  <c r="N1251" i="139"/>
  <c r="N1240" i="139"/>
  <c r="N1176" i="139"/>
  <c r="N1160" i="139"/>
  <c r="N1243" i="139"/>
  <c r="N1187" i="139"/>
  <c r="N1179" i="139"/>
  <c r="N1171" i="139"/>
  <c r="N1163" i="139"/>
  <c r="N1155" i="139"/>
  <c r="I1496" i="139"/>
  <c r="M1496" i="139"/>
  <c r="N1496" i="139" s="1"/>
  <c r="N888" i="139"/>
  <c r="K1364" i="139"/>
  <c r="C2244" i="139"/>
  <c r="K2244" i="139" s="1"/>
  <c r="K2208" i="139"/>
  <c r="J10" i="138"/>
  <c r="M2241" i="139"/>
  <c r="N2241" i="139" s="1"/>
  <c r="I2241" i="139"/>
  <c r="M2237" i="139"/>
  <c r="N2237" i="139" s="1"/>
  <c r="I2237" i="139"/>
  <c r="M2233" i="139"/>
  <c r="N2233" i="139" s="1"/>
  <c r="I2233" i="139"/>
  <c r="M2229" i="139"/>
  <c r="N2229" i="139" s="1"/>
  <c r="I2229" i="139"/>
  <c r="M2225" i="139"/>
  <c r="N2225" i="139" s="1"/>
  <c r="I2225" i="139"/>
  <c r="M2221" i="139"/>
  <c r="N2221" i="139" s="1"/>
  <c r="I2221" i="139"/>
  <c r="M2217" i="139"/>
  <c r="N2217" i="139" s="1"/>
  <c r="I2217" i="139"/>
  <c r="M2213" i="139"/>
  <c r="N2213" i="139" s="1"/>
  <c r="I2213" i="139"/>
  <c r="M2209" i="139"/>
  <c r="N2209" i="139" s="1"/>
  <c r="I2209" i="139"/>
  <c r="L2261" i="139"/>
  <c r="L2257" i="139"/>
  <c r="L2253" i="139"/>
  <c r="N63" i="136"/>
  <c r="J748" i="139"/>
  <c r="M748" i="139"/>
  <c r="N668" i="139"/>
  <c r="D2288" i="139"/>
  <c r="J50" i="137"/>
  <c r="K50" i="137" s="1"/>
  <c r="E50" i="137"/>
  <c r="J34" i="137"/>
  <c r="K34" i="137" s="1"/>
  <c r="E34" i="137"/>
  <c r="D52" i="137"/>
  <c r="J16" i="137"/>
  <c r="E16" i="137"/>
  <c r="N469" i="139"/>
  <c r="N453" i="139"/>
  <c r="J26" i="137"/>
  <c r="K26" i="137" s="1"/>
  <c r="E26" i="137"/>
  <c r="J17" i="137"/>
  <c r="K17" i="137" s="1"/>
  <c r="E17" i="137"/>
  <c r="I16" i="138"/>
  <c r="K66" i="136"/>
  <c r="N66" i="136" s="1"/>
  <c r="K59" i="136"/>
  <c r="N59" i="136" s="1"/>
  <c r="L60" i="134"/>
  <c r="K28" i="135"/>
  <c r="I56" i="134"/>
  <c r="K58" i="134"/>
  <c r="E47" i="137"/>
  <c r="I66" i="136"/>
  <c r="N34" i="135"/>
  <c r="N16" i="135"/>
  <c r="M924" i="139"/>
  <c r="N924" i="139" s="1"/>
  <c r="M396" i="139"/>
  <c r="N396" i="139" s="1"/>
  <c r="I396" i="139"/>
  <c r="N84" i="139"/>
  <c r="N68" i="139"/>
  <c r="N52" i="139"/>
  <c r="J48" i="137"/>
  <c r="K48" i="137" s="1"/>
  <c r="E48" i="137"/>
  <c r="E39" i="137"/>
  <c r="J30" i="137"/>
  <c r="K30" i="137" s="1"/>
  <c r="E30" i="137"/>
  <c r="E21" i="137"/>
  <c r="T8" i="138"/>
  <c r="K56" i="134"/>
  <c r="K60" i="134" s="1"/>
  <c r="J22" i="137"/>
  <c r="K22" i="137" s="1"/>
  <c r="E22" i="137"/>
  <c r="L79" i="135"/>
  <c r="N77" i="139"/>
  <c r="N61" i="139"/>
  <c r="C2285" i="139"/>
  <c r="K2285" i="139" s="1"/>
  <c r="C2281" i="139"/>
  <c r="K2281" i="139" s="1"/>
  <c r="C2277" i="139"/>
  <c r="K2277" i="139" s="1"/>
  <c r="C2273" i="139"/>
  <c r="K2273" i="139" s="1"/>
  <c r="C2269" i="139"/>
  <c r="K2269" i="139" s="1"/>
  <c r="C2265" i="139"/>
  <c r="K2265" i="139" s="1"/>
  <c r="C2261" i="139"/>
  <c r="K2261" i="139" s="1"/>
  <c r="C2257" i="139"/>
  <c r="K2257" i="139" s="1"/>
  <c r="C2253" i="139"/>
  <c r="K2253" i="139" s="1"/>
  <c r="N70" i="136"/>
  <c r="N60" i="136"/>
  <c r="I6" i="138"/>
  <c r="C73" i="136"/>
  <c r="N52" i="134"/>
  <c r="N50" i="134"/>
  <c r="N48" i="134"/>
  <c r="H2244" i="139"/>
  <c r="J2244" i="139" s="1"/>
  <c r="J2208" i="139"/>
  <c r="I59" i="136"/>
  <c r="N18" i="134"/>
  <c r="M58" i="134"/>
  <c r="N58" i="134" s="1"/>
  <c r="K1584" i="139"/>
  <c r="N1584" i="139" s="1"/>
  <c r="I1584" i="139"/>
  <c r="M1408" i="139"/>
  <c r="G2244" i="139"/>
  <c r="M2283" i="139"/>
  <c r="N2283" i="139" s="1"/>
  <c r="M2279" i="139"/>
  <c r="M2275" i="139"/>
  <c r="N2275" i="139" s="1"/>
  <c r="M2271" i="139"/>
  <c r="M2263" i="139"/>
  <c r="N2263" i="139" s="1"/>
  <c r="M2259" i="139"/>
  <c r="M2255" i="139"/>
  <c r="M53" i="134"/>
  <c r="I53" i="134"/>
  <c r="N587" i="139"/>
  <c r="I2242" i="139"/>
  <c r="M2242" i="139"/>
  <c r="N2242" i="139" s="1"/>
  <c r="M2234" i="139"/>
  <c r="N2234" i="139" s="1"/>
  <c r="I2234" i="139"/>
  <c r="I2226" i="139"/>
  <c r="M2226" i="139"/>
  <c r="N2226" i="139" s="1"/>
  <c r="M2214" i="139"/>
  <c r="N2214" i="139" s="1"/>
  <c r="I2214" i="139"/>
  <c r="J20" i="138"/>
  <c r="N34" i="136"/>
  <c r="M73" i="136"/>
  <c r="J6" i="138"/>
  <c r="L2240" i="139"/>
  <c r="L2236" i="139"/>
  <c r="L2232" i="139"/>
  <c r="J2252" i="139"/>
  <c r="J38" i="137"/>
  <c r="K38" i="137" s="1"/>
  <c r="E38" i="137"/>
  <c r="N440" i="139"/>
  <c r="M176" i="139"/>
  <c r="N176" i="139" s="1"/>
  <c r="I176" i="139"/>
  <c r="J44" i="137"/>
  <c r="K44" i="137" s="1"/>
  <c r="E44" i="137"/>
  <c r="M528" i="139"/>
  <c r="N528" i="139" s="1"/>
  <c r="I528" i="139"/>
  <c r="J40" i="137"/>
  <c r="K40" i="137" s="1"/>
  <c r="E40" i="137"/>
  <c r="N140" i="139"/>
  <c r="I20" i="138"/>
  <c r="K69" i="136"/>
  <c r="N69" i="136" s="1"/>
  <c r="I73" i="136"/>
  <c r="N57" i="139"/>
  <c r="K2252" i="139"/>
  <c r="K73" i="136"/>
  <c r="J2200" i="139"/>
  <c r="N2076" i="139"/>
  <c r="N1890" i="139"/>
  <c r="N1882" i="139"/>
  <c r="N2111" i="139"/>
  <c r="N1798" i="139"/>
  <c r="N1790" i="139"/>
  <c r="N1782" i="139"/>
  <c r="N1774" i="139"/>
  <c r="N2082" i="139"/>
  <c r="M1980" i="139"/>
  <c r="N1980" i="139" s="1"/>
  <c r="I1980" i="139"/>
  <c r="N2090" i="139"/>
  <c r="I1628" i="139"/>
  <c r="M1628" i="139"/>
  <c r="N1628" i="139" s="1"/>
  <c r="N2095" i="139"/>
  <c r="M2024" i="139"/>
  <c r="N2024" i="139" s="1"/>
  <c r="I2024" i="139"/>
  <c r="I1848" i="139"/>
  <c r="M1848" i="139"/>
  <c r="N1848" i="139" s="1"/>
  <c r="N1592" i="139"/>
  <c r="N1917" i="139"/>
  <c r="N1427" i="139"/>
  <c r="M1760" i="139"/>
  <c r="N1760" i="139" s="1"/>
  <c r="K1408" i="139"/>
  <c r="I1408" i="139"/>
  <c r="M1320" i="139"/>
  <c r="N1320" i="139" s="1"/>
  <c r="I1320" i="139"/>
  <c r="J1452" i="139"/>
  <c r="N1255" i="139"/>
  <c r="N1244" i="139"/>
  <c r="M1276" i="139"/>
  <c r="N1276" i="139" s="1"/>
  <c r="I1276" i="139"/>
  <c r="I1232" i="139"/>
  <c r="M880" i="139"/>
  <c r="N880" i="139" s="1"/>
  <c r="I792" i="139"/>
  <c r="M792" i="139"/>
  <c r="N792" i="139" s="1"/>
  <c r="M1188" i="139"/>
  <c r="N1188" i="139" s="1"/>
  <c r="M44" i="139"/>
  <c r="N44" i="139" s="1"/>
  <c r="I44" i="139"/>
  <c r="F2286" i="139"/>
  <c r="M2284" i="139"/>
  <c r="N2284" i="139" s="1"/>
  <c r="I2284" i="139"/>
  <c r="F2282" i="139"/>
  <c r="M2280" i="139"/>
  <c r="N2280" i="139" s="1"/>
  <c r="I2280" i="139"/>
  <c r="F2278" i="139"/>
  <c r="M2276" i="139"/>
  <c r="N2276" i="139" s="1"/>
  <c r="I2276" i="139"/>
  <c r="F2274" i="139"/>
  <c r="M2272" i="139"/>
  <c r="N2272" i="139" s="1"/>
  <c r="I2272" i="139"/>
  <c r="F2270" i="139"/>
  <c r="M2268" i="139"/>
  <c r="N2268" i="139" s="1"/>
  <c r="I2268" i="139"/>
  <c r="F2266" i="139"/>
  <c r="M2264" i="139"/>
  <c r="N2264" i="139" s="1"/>
  <c r="I2264" i="139"/>
  <c r="M2260" i="139"/>
  <c r="N2260" i="139" s="1"/>
  <c r="I2260" i="139"/>
  <c r="F2258" i="139"/>
  <c r="M2256" i="139"/>
  <c r="N2256" i="139" s="1"/>
  <c r="I2256" i="139"/>
  <c r="F2254" i="139"/>
  <c r="M2252" i="139"/>
  <c r="N2252" i="139" s="1"/>
  <c r="I2252" i="139"/>
  <c r="N66" i="135"/>
  <c r="N43" i="135"/>
  <c r="N615" i="139"/>
  <c r="N607" i="139"/>
  <c r="N599" i="139"/>
  <c r="N591" i="139"/>
  <c r="N583" i="139"/>
  <c r="M88" i="139"/>
  <c r="N88" i="139" s="1"/>
  <c r="I88" i="139"/>
  <c r="I2240" i="139"/>
  <c r="M2240" i="139"/>
  <c r="N2240" i="139" s="1"/>
  <c r="I2236" i="139"/>
  <c r="M2236" i="139"/>
  <c r="N2236" i="139" s="1"/>
  <c r="I2232" i="139"/>
  <c r="M2232" i="139"/>
  <c r="N2232" i="139" s="1"/>
  <c r="I2228" i="139"/>
  <c r="M2228" i="139"/>
  <c r="N2228" i="139" s="1"/>
  <c r="I2224" i="139"/>
  <c r="M2224" i="139"/>
  <c r="N2224" i="139" s="1"/>
  <c r="I2220" i="139"/>
  <c r="M2220" i="139"/>
  <c r="N2220" i="139" s="1"/>
  <c r="I2216" i="139"/>
  <c r="M2216" i="139"/>
  <c r="N2216" i="139" s="1"/>
  <c r="I2212" i="139"/>
  <c r="M2212" i="139"/>
  <c r="N2212" i="139" s="1"/>
  <c r="I2208" i="139"/>
  <c r="F2244" i="139"/>
  <c r="M2208" i="139"/>
  <c r="N2208" i="139" s="1"/>
  <c r="E2284" i="139"/>
  <c r="L2284" i="139" s="1"/>
  <c r="E2280" i="139"/>
  <c r="L2280" i="139" s="1"/>
  <c r="E2276" i="139"/>
  <c r="L2276" i="139" s="1"/>
  <c r="E2268" i="139"/>
  <c r="L2268" i="139" s="1"/>
  <c r="E2264" i="139"/>
  <c r="L2264" i="139" s="1"/>
  <c r="E2260" i="139"/>
  <c r="L2260" i="139" s="1"/>
  <c r="E2256" i="139"/>
  <c r="L2256" i="139" s="1"/>
  <c r="E2252" i="139"/>
  <c r="N61" i="136"/>
  <c r="N28" i="135"/>
  <c r="M67" i="135"/>
  <c r="N716" i="139"/>
  <c r="M616" i="139"/>
  <c r="N616" i="139" s="1"/>
  <c r="L2243" i="139"/>
  <c r="L2241" i="139"/>
  <c r="L2239" i="139"/>
  <c r="L2237" i="139"/>
  <c r="L2235" i="139"/>
  <c r="L2233" i="139"/>
  <c r="L2231" i="139"/>
  <c r="L2229" i="139"/>
  <c r="L2227" i="139"/>
  <c r="L2225" i="139"/>
  <c r="L2223" i="139"/>
  <c r="L2221" i="139"/>
  <c r="L2219" i="139"/>
  <c r="L2217" i="139"/>
  <c r="L2215" i="139"/>
  <c r="L2213" i="139"/>
  <c r="L2211" i="139"/>
  <c r="L2209" i="139"/>
  <c r="J2287" i="139"/>
  <c r="J2285" i="139"/>
  <c r="J2283" i="139"/>
  <c r="H2281" i="139"/>
  <c r="J2281" i="139" s="1"/>
  <c r="H2279" i="139"/>
  <c r="J2279" i="139" s="1"/>
  <c r="H2277" i="139"/>
  <c r="J2277" i="139" s="1"/>
  <c r="J2275" i="139"/>
  <c r="J2273" i="139"/>
  <c r="J2271" i="139"/>
  <c r="J2269" i="139"/>
  <c r="J2267" i="139"/>
  <c r="H2265" i="139"/>
  <c r="J2265" i="139" s="1"/>
  <c r="H2263" i="139"/>
  <c r="J2263" i="139" s="1"/>
  <c r="H2261" i="139"/>
  <c r="J2261" i="139" s="1"/>
  <c r="J2259" i="139"/>
  <c r="J2257" i="139"/>
  <c r="J2255" i="139"/>
  <c r="J2253" i="139"/>
  <c r="O18" i="138"/>
  <c r="E18" i="138"/>
  <c r="P18" i="138" s="1"/>
  <c r="D22" i="138"/>
  <c r="D19" i="138"/>
  <c r="O19" i="138" s="1"/>
  <c r="J46" i="137"/>
  <c r="K46" i="137" s="1"/>
  <c r="E46" i="137"/>
  <c r="J28" i="137"/>
  <c r="K28" i="137" s="1"/>
  <c r="E28" i="137"/>
  <c r="J34" i="136"/>
  <c r="H73" i="136"/>
  <c r="J73" i="136" s="1"/>
  <c r="N473" i="139"/>
  <c r="N457" i="139"/>
  <c r="T12" i="138"/>
  <c r="I60" i="134"/>
  <c r="K47" i="137"/>
  <c r="N40" i="134"/>
  <c r="M56" i="134"/>
  <c r="N744" i="139"/>
  <c r="N736" i="139"/>
  <c r="N728" i="139"/>
  <c r="N720" i="139"/>
  <c r="M352" i="139"/>
  <c r="N352" i="139" s="1"/>
  <c r="I352" i="139"/>
  <c r="N260" i="139"/>
  <c r="N252" i="139"/>
  <c r="N244" i="139"/>
  <c r="N236" i="139"/>
  <c r="N72" i="139"/>
  <c r="N56" i="139"/>
  <c r="K39" i="137"/>
  <c r="K21" i="137"/>
  <c r="I72" i="136"/>
  <c r="J440" i="139"/>
  <c r="N305" i="139"/>
  <c r="N81" i="139"/>
  <c r="N65" i="139"/>
  <c r="C2286" i="139"/>
  <c r="K2286" i="139" s="1"/>
  <c r="C2282" i="139"/>
  <c r="K2282" i="139" s="1"/>
  <c r="C2278" i="139"/>
  <c r="K2278" i="139" s="1"/>
  <c r="C2274" i="139"/>
  <c r="K2274" i="139" s="1"/>
  <c r="C2270" i="139"/>
  <c r="K2270" i="139" s="1"/>
  <c r="C2266" i="139"/>
  <c r="K2266" i="139" s="1"/>
  <c r="C2262" i="139"/>
  <c r="K2262" i="139" s="1"/>
  <c r="C2258" i="139"/>
  <c r="K2258" i="139" s="1"/>
  <c r="C2254" i="139"/>
  <c r="K2254" i="139" s="1"/>
  <c r="G2252" i="139"/>
  <c r="G2288" i="139" s="1"/>
  <c r="G19" i="138"/>
  <c r="R19" i="138" s="1"/>
  <c r="R18" i="138"/>
  <c r="H18" i="138"/>
  <c r="S18" i="138" s="1"/>
  <c r="G22" i="138"/>
  <c r="N52" i="137"/>
  <c r="J43" i="137"/>
  <c r="K43" i="137" s="1"/>
  <c r="E43" i="137"/>
  <c r="J36" i="137"/>
  <c r="K36" i="137" s="1"/>
  <c r="E36" i="137"/>
  <c r="J25" i="137"/>
  <c r="K25" i="137" s="1"/>
  <c r="E25" i="137"/>
  <c r="J18" i="137"/>
  <c r="K18" i="137" s="1"/>
  <c r="E18" i="137"/>
  <c r="J28" i="135"/>
  <c r="H67" i="135"/>
  <c r="J67" i="135" s="1"/>
  <c r="I220" i="139"/>
  <c r="F9" i="138"/>
  <c r="Q9" i="138" s="1"/>
  <c r="F7" i="138"/>
  <c r="Q7" i="138" s="1"/>
  <c r="F21" i="138"/>
  <c r="Q21" i="138" s="1"/>
  <c r="F17" i="138"/>
  <c r="Q17" i="138" s="1"/>
  <c r="F15" i="138"/>
  <c r="Q15" i="138" s="1"/>
  <c r="F13" i="138"/>
  <c r="Q13" i="138" s="1"/>
  <c r="F11" i="138"/>
  <c r="Q11" i="138" s="1"/>
  <c r="Q22" i="138"/>
  <c r="G60" i="134"/>
  <c r="M59" i="134"/>
  <c r="N59" i="134" s="1"/>
  <c r="I1672" i="139"/>
  <c r="M1672" i="139"/>
  <c r="N1672" i="139" s="1"/>
  <c r="M2287" i="139"/>
  <c r="I2267" i="139"/>
  <c r="M2267" i="139"/>
  <c r="N603" i="139"/>
  <c r="I2218" i="139"/>
  <c r="M2218" i="139"/>
  <c r="N2218" i="139" s="1"/>
  <c r="L2228" i="139"/>
  <c r="N2077" i="139"/>
  <c r="K2200" i="139"/>
  <c r="N2083" i="139"/>
  <c r="L2068" i="139"/>
  <c r="N1913" i="139"/>
  <c r="N1842" i="139"/>
  <c r="I1716" i="139"/>
  <c r="M1716" i="139"/>
  <c r="N1716" i="139" s="1"/>
  <c r="N1912" i="139"/>
  <c r="N1838" i="139"/>
  <c r="N1451" i="139"/>
  <c r="M1364" i="139"/>
  <c r="N1364" i="139" s="1"/>
  <c r="I1364" i="139"/>
  <c r="N1504" i="139"/>
  <c r="N1267" i="139"/>
  <c r="N1248" i="139"/>
  <c r="N1247" i="139"/>
  <c r="N1183" i="139"/>
  <c r="N1167" i="139"/>
  <c r="N1012" i="139"/>
  <c r="N1232" i="139"/>
  <c r="M1056" i="139"/>
  <c r="N1056" i="139" s="1"/>
  <c r="N968" i="139"/>
  <c r="M2243" i="139"/>
  <c r="N2243" i="139" s="1"/>
  <c r="I2243" i="139"/>
  <c r="I2239" i="139"/>
  <c r="M2239" i="139"/>
  <c r="N2239" i="139" s="1"/>
  <c r="I2235" i="139"/>
  <c r="M2235" i="139"/>
  <c r="N2235" i="139" s="1"/>
  <c r="M2231" i="139"/>
  <c r="N2231" i="139" s="1"/>
  <c r="I2231" i="139"/>
  <c r="M2227" i="139"/>
  <c r="N2227" i="139" s="1"/>
  <c r="I2227" i="139"/>
  <c r="I2223" i="139"/>
  <c r="M2223" i="139"/>
  <c r="N2223" i="139" s="1"/>
  <c r="I2219" i="139"/>
  <c r="M2219" i="139"/>
  <c r="N2219" i="139" s="1"/>
  <c r="I2215" i="139"/>
  <c r="M2215" i="139"/>
  <c r="N2215" i="139" s="1"/>
  <c r="M2211" i="139"/>
  <c r="N2211" i="139" s="1"/>
  <c r="I2211" i="139"/>
  <c r="L2287" i="139"/>
  <c r="L2283" i="139"/>
  <c r="L2279" i="139"/>
  <c r="L2275" i="139"/>
  <c r="L2271" i="139"/>
  <c r="L2267" i="139"/>
  <c r="L2263" i="139"/>
  <c r="L2259" i="139"/>
  <c r="L2255" i="139"/>
  <c r="J12" i="138"/>
  <c r="N72" i="136"/>
  <c r="N49" i="136"/>
  <c r="J8" i="138"/>
  <c r="M836" i="139"/>
  <c r="N836" i="139" s="1"/>
  <c r="I836" i="139"/>
  <c r="N228" i="139"/>
  <c r="J42" i="137"/>
  <c r="K42" i="137" s="1"/>
  <c r="E42" i="137"/>
  <c r="J24" i="137"/>
  <c r="K24" i="137" s="1"/>
  <c r="E24" i="137"/>
  <c r="N477" i="139"/>
  <c r="N461" i="139"/>
  <c r="J51" i="137"/>
  <c r="K51" i="137" s="1"/>
  <c r="E51" i="137"/>
  <c r="C52" i="137"/>
  <c r="I16" i="137"/>
  <c r="I52" i="137" s="1"/>
  <c r="C67" i="135"/>
  <c r="I67" i="135" s="1"/>
  <c r="K748" i="139"/>
  <c r="M264" i="139"/>
  <c r="N264" i="139" s="1"/>
  <c r="N76" i="139"/>
  <c r="N60" i="139"/>
  <c r="T10" i="138"/>
  <c r="K66" i="135"/>
  <c r="K53" i="135"/>
  <c r="N53" i="135" s="1"/>
  <c r="M57" i="134"/>
  <c r="N57" i="134" s="1"/>
  <c r="N85" i="139"/>
  <c r="N69" i="139"/>
  <c r="N53" i="139"/>
  <c r="C2287" i="139"/>
  <c r="K2287" i="139" s="1"/>
  <c r="C2283" i="139"/>
  <c r="K2283" i="139" s="1"/>
  <c r="C2279" i="139"/>
  <c r="K2279" i="139" s="1"/>
  <c r="C2275" i="139"/>
  <c r="K2275" i="139" s="1"/>
  <c r="C2271" i="139"/>
  <c r="K2271" i="139" s="1"/>
  <c r="C2267" i="139"/>
  <c r="K2267" i="139" s="1"/>
  <c r="C2263" i="139"/>
  <c r="K2263" i="139" s="1"/>
  <c r="C2259" i="139"/>
  <c r="K2259" i="139" s="1"/>
  <c r="C2255" i="139"/>
  <c r="K2255" i="139" s="1"/>
  <c r="J56" i="134"/>
  <c r="H60" i="134"/>
  <c r="J60" i="134" s="1"/>
  <c r="N51" i="134"/>
  <c r="N49" i="134"/>
  <c r="N47" i="134"/>
  <c r="N220" i="139"/>
  <c r="J88" i="139"/>
  <c r="N22" i="138"/>
  <c r="C9" i="138"/>
  <c r="N9" i="138" s="1"/>
  <c r="C7" i="138"/>
  <c r="N7" i="138" s="1"/>
  <c r="C13" i="138"/>
  <c r="N13" i="138" s="1"/>
  <c r="C11" i="138"/>
  <c r="N11" i="138" s="1"/>
  <c r="C21" i="138"/>
  <c r="N21" i="138" s="1"/>
  <c r="C17" i="138"/>
  <c r="N17" i="138" s="1"/>
  <c r="E29" i="137"/>
  <c r="N35" i="136"/>
  <c r="N56" i="135"/>
  <c r="K53" i="134"/>
  <c r="N49" i="75"/>
  <c r="O49" i="75" s="1"/>
  <c r="R49" i="75"/>
  <c r="S49" i="75" s="1"/>
  <c r="V49" i="75"/>
  <c r="W49" i="75" s="1"/>
  <c r="Z49" i="75"/>
  <c r="AA49" i="75" s="1"/>
  <c r="AD49" i="75"/>
  <c r="AE49" i="75" s="1"/>
  <c r="AH49" i="75"/>
  <c r="AI49" i="75" s="1"/>
  <c r="AL49" i="75"/>
  <c r="AM49" i="75" s="1"/>
  <c r="AP49" i="75"/>
  <c r="AQ49" i="75" s="1"/>
  <c r="AT49" i="75"/>
  <c r="AU49" i="75" s="1"/>
  <c r="I2287" i="139" l="1"/>
  <c r="M2266" i="139"/>
  <c r="N2266" i="139" s="1"/>
  <c r="I2266" i="139"/>
  <c r="J14" i="138"/>
  <c r="U6" i="138"/>
  <c r="L6" i="138"/>
  <c r="W6" i="138" s="1"/>
  <c r="K6" i="138"/>
  <c r="V6" i="138" s="1"/>
  <c r="U20" i="138"/>
  <c r="L20" i="138"/>
  <c r="W20" i="138" s="1"/>
  <c r="K20" i="138"/>
  <c r="V20" i="138" s="1"/>
  <c r="I2255" i="139"/>
  <c r="U10" i="138"/>
  <c r="L10" i="138"/>
  <c r="W10" i="138" s="1"/>
  <c r="K10" i="138"/>
  <c r="V10" i="138" s="1"/>
  <c r="I2261" i="139"/>
  <c r="I2277" i="139"/>
  <c r="I2262" i="139"/>
  <c r="N2267" i="139"/>
  <c r="G21" i="138"/>
  <c r="R21" i="138" s="1"/>
  <c r="G17" i="138"/>
  <c r="R17" i="138" s="1"/>
  <c r="G13" i="138"/>
  <c r="R13" i="138" s="1"/>
  <c r="G11" i="138"/>
  <c r="R11" i="138" s="1"/>
  <c r="R22" i="138"/>
  <c r="H22" i="138"/>
  <c r="S22" i="138" s="1"/>
  <c r="G9" i="138"/>
  <c r="R9" i="138" s="1"/>
  <c r="G7" i="138"/>
  <c r="R7" i="138" s="1"/>
  <c r="G15" i="138"/>
  <c r="R15" i="138" s="1"/>
  <c r="O22" i="138"/>
  <c r="E22" i="138"/>
  <c r="P22" i="138" s="1"/>
  <c r="D9" i="138"/>
  <c r="O9" i="138" s="1"/>
  <c r="D7" i="138"/>
  <c r="O7" i="138" s="1"/>
  <c r="D21" i="138"/>
  <c r="O21" i="138" s="1"/>
  <c r="D17" i="138"/>
  <c r="O17" i="138" s="1"/>
  <c r="D13" i="138"/>
  <c r="O13" i="138" s="1"/>
  <c r="D11" i="138"/>
  <c r="O11" i="138" s="1"/>
  <c r="D15" i="138"/>
  <c r="O15" i="138" s="1"/>
  <c r="E2288" i="139"/>
  <c r="L2288" i="139" s="1"/>
  <c r="L2252" i="139"/>
  <c r="I2278" i="139"/>
  <c r="M2278" i="139"/>
  <c r="N2278" i="139" s="1"/>
  <c r="N73" i="136"/>
  <c r="N2255" i="139"/>
  <c r="I2263" i="139"/>
  <c r="I2275" i="139"/>
  <c r="I2283" i="139"/>
  <c r="K67" i="135"/>
  <c r="L2244" i="139"/>
  <c r="I2257" i="139"/>
  <c r="I2265" i="139"/>
  <c r="I2273" i="139"/>
  <c r="M2281" i="139"/>
  <c r="N2281" i="139" s="1"/>
  <c r="N2262" i="139"/>
  <c r="H2288" i="139"/>
  <c r="J2288" i="139" s="1"/>
  <c r="I2274" i="139"/>
  <c r="M2274" i="139"/>
  <c r="N2274" i="139" s="1"/>
  <c r="C2288" i="139"/>
  <c r="K2288" i="139" s="1"/>
  <c r="T20" i="138"/>
  <c r="I2259" i="139"/>
  <c r="N2271" i="139"/>
  <c r="N2279" i="139"/>
  <c r="T16" i="138"/>
  <c r="K16" i="138"/>
  <c r="V16" i="138" s="1"/>
  <c r="J52" i="137"/>
  <c r="K52" i="137" s="1"/>
  <c r="K16" i="137"/>
  <c r="N748" i="139"/>
  <c r="N2257" i="139"/>
  <c r="M2265" i="139"/>
  <c r="N2265" i="139" s="1"/>
  <c r="N2273" i="139"/>
  <c r="I2281" i="139"/>
  <c r="M2254" i="139"/>
  <c r="N2254" i="139" s="1"/>
  <c r="I2254" i="139"/>
  <c r="M2282" i="139"/>
  <c r="N2282" i="139" s="1"/>
  <c r="I2282" i="139"/>
  <c r="U12" i="138"/>
  <c r="L12" i="138"/>
  <c r="W12" i="138" s="1"/>
  <c r="K12" i="138"/>
  <c r="V12" i="138" s="1"/>
  <c r="N56" i="134"/>
  <c r="M60" i="134"/>
  <c r="N60" i="134" s="1"/>
  <c r="N67" i="135"/>
  <c r="I2244" i="139"/>
  <c r="M2244" i="139"/>
  <c r="N2244" i="139" s="1"/>
  <c r="U8" i="138"/>
  <c r="L8" i="138"/>
  <c r="W8" i="138" s="1"/>
  <c r="K8" i="138"/>
  <c r="V8" i="138" s="1"/>
  <c r="N2287" i="139"/>
  <c r="F2288" i="139"/>
  <c r="M2258" i="139"/>
  <c r="N2258" i="139" s="1"/>
  <c r="I2258" i="139"/>
  <c r="M2270" i="139"/>
  <c r="N2270" i="139" s="1"/>
  <c r="I2270" i="139"/>
  <c r="M2286" i="139"/>
  <c r="N2286" i="139" s="1"/>
  <c r="I2286" i="139"/>
  <c r="N53" i="134"/>
  <c r="N2259" i="139"/>
  <c r="I2271" i="139"/>
  <c r="I2279" i="139"/>
  <c r="N1408" i="139"/>
  <c r="I14" i="138"/>
  <c r="T6" i="138"/>
  <c r="E52" i="137"/>
  <c r="N2200" i="139"/>
  <c r="I2253" i="139"/>
  <c r="M2261" i="139"/>
  <c r="N2261" i="139" s="1"/>
  <c r="I2269" i="139"/>
  <c r="M2277" i="139"/>
  <c r="N2277" i="139" s="1"/>
  <c r="I2285" i="139"/>
  <c r="J18" i="138" l="1"/>
  <c r="U14" i="138"/>
  <c r="L14" i="138"/>
  <c r="W14" i="138" s="1"/>
  <c r="K14" i="138"/>
  <c r="V14" i="138" s="1"/>
  <c r="I18" i="138"/>
  <c r="T14" i="138"/>
  <c r="M2288" i="139"/>
  <c r="N2288" i="139" s="1"/>
  <c r="I2288" i="139"/>
  <c r="I22" i="138" l="1"/>
  <c r="I19" i="138"/>
  <c r="T19" i="138" s="1"/>
  <c r="T18" i="138"/>
  <c r="J22" i="138"/>
  <c r="U18" i="138"/>
  <c r="L18" i="138"/>
  <c r="W18" i="138" s="1"/>
  <c r="K18" i="138"/>
  <c r="V18" i="138" s="1"/>
  <c r="U22" i="138" l="1"/>
  <c r="L22" i="138"/>
  <c r="W22" i="138" s="1"/>
  <c r="K22" i="138"/>
  <c r="V22" i="138" s="1"/>
  <c r="J17" i="138"/>
  <c r="U17" i="138" s="1"/>
  <c r="J7" i="138"/>
  <c r="U7" i="138" s="1"/>
  <c r="J21" i="138"/>
  <c r="U21" i="138" s="1"/>
  <c r="J9" i="138"/>
  <c r="U9" i="138" s="1"/>
  <c r="J11" i="138"/>
  <c r="U11" i="138" s="1"/>
  <c r="J13" i="138"/>
  <c r="U13" i="138" s="1"/>
  <c r="J15" i="138"/>
  <c r="U15" i="138" s="1"/>
  <c r="J19" i="138"/>
  <c r="U19" i="138" s="1"/>
  <c r="T22" i="138"/>
  <c r="I11" i="138"/>
  <c r="T11" i="138" s="1"/>
  <c r="I9" i="138"/>
  <c r="T9" i="138" s="1"/>
  <c r="I13" i="138"/>
  <c r="T13" i="138" s="1"/>
  <c r="I17" i="138"/>
  <c r="T17" i="138" s="1"/>
  <c r="I7" i="138"/>
  <c r="T7" i="138" s="1"/>
  <c r="I21" i="138"/>
  <c r="T21" i="138" s="1"/>
  <c r="I15" i="138"/>
  <c r="T15" i="138" s="1"/>
</calcChain>
</file>

<file path=xl/sharedStrings.xml><?xml version="1.0" encoding="utf-8"?>
<sst xmlns="http://schemas.openxmlformats.org/spreadsheetml/2006/main" count="3478" uniqueCount="200">
  <si>
    <t>SLBC  MAHARASHTRA  :  CONVENER - BANK OF MAHARASHTRA</t>
  </si>
  <si>
    <t>ALL  DISTRICTS -  MAHARASHTRA  STATE</t>
  </si>
  <si>
    <t>Rs. in Lakh</t>
  </si>
  <si>
    <t>Sr. No.</t>
  </si>
  <si>
    <t>District</t>
  </si>
  <si>
    <t>% Achievement</t>
  </si>
  <si>
    <t>Total</t>
  </si>
  <si>
    <t>Kharif</t>
  </si>
  <si>
    <t>Rabi</t>
  </si>
  <si>
    <t>Target</t>
  </si>
  <si>
    <t>Achmnt</t>
  </si>
  <si>
    <t>%</t>
  </si>
  <si>
    <t>Accounts</t>
  </si>
  <si>
    <t>Amount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</si>
  <si>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</si>
  <si>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</si>
  <si>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</si>
  <si>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</si>
  <si>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</si>
  <si>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</si>
  <si>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</si>
  <si>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</si>
  <si>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</si>
  <si>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</si>
  <si>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</si>
  <si>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</si>
  <si>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</si>
  <si>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</si>
  <si>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</si>
  <si>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</si>
  <si>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</si>
  <si>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</si>
  <si>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</si>
  <si>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</si>
  <si>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</si>
  <si>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</si>
  <si>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</si>
  <si>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</si>
  <si>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</si>
  <si>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</si>
  <si>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</si>
  <si>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</si>
  <si>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</si>
  <si>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</si>
  <si>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</si>
  <si>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</si>
  <si>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</si>
  <si>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</si>
  <si>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</si>
  <si>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</si>
  <si>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MAHARASHTRA - REGION WISE SUMMARY</t>
  </si>
  <si>
    <t>Konkan</t>
  </si>
  <si>
    <t>Marathwada</t>
  </si>
  <si>
    <t>Vidarbha</t>
  </si>
  <si>
    <t>Western Maharashtra</t>
  </si>
  <si>
    <t>ALL  BANKS  -  MAHARASHTRA  STATE</t>
  </si>
  <si>
    <t>Bank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</si>
  <si>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</si>
  <si>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</si>
  <si>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</si>
  <si>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</si>
  <si>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</si>
  <si>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</si>
  <si>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</si>
  <si>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</si>
  <si>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IDBI Bank</t>
  </si>
  <si>
    <t>Indian Bank</t>
  </si>
  <si>
    <t>Indian Overseas Bank</t>
  </si>
  <si>
    <t>Oriental Bank of Commerce</t>
  </si>
  <si>
    <t>Punjab &amp; Sindh Bank</t>
  </si>
  <si>
    <t>Punjab National Bank</t>
  </si>
  <si>
    <t>State Bank of India</t>
  </si>
  <si>
    <t>Syndicate Bank</t>
  </si>
  <si>
    <t>UCO Bank</t>
  </si>
  <si>
    <t>Union Bank of India</t>
  </si>
  <si>
    <t>United Bank of India</t>
  </si>
  <si>
    <t>Sub Total PSBs</t>
  </si>
  <si>
    <t>Axis Bank</t>
  </si>
  <si>
    <t>Bandhan Bank Ltd.</t>
  </si>
  <si>
    <t>Development Credit Bank</t>
  </si>
  <si>
    <t>Federal Bank</t>
  </si>
  <si>
    <t>HDFC Bank</t>
  </si>
  <si>
    <t>ICICI Bank</t>
  </si>
  <si>
    <t>IndusInd Bank Ltd.</t>
  </si>
  <si>
    <t>Karnataka Bank Ltd.</t>
  </si>
  <si>
    <t>Kotak Mahindra Bank</t>
  </si>
  <si>
    <t>Ratnakar Bank</t>
  </si>
  <si>
    <t>Yes Bank Ltd.</t>
  </si>
  <si>
    <t>Sub T Pvt Sec Bks</t>
  </si>
  <si>
    <t>AU</t>
  </si>
  <si>
    <t>Capital</t>
  </si>
  <si>
    <t>Equitas</t>
  </si>
  <si>
    <t>Jana</t>
  </si>
  <si>
    <t>ESAF</t>
  </si>
  <si>
    <t>Suryoday</t>
  </si>
  <si>
    <t>Ujjivan</t>
  </si>
  <si>
    <t>Utkarsh</t>
  </si>
  <si>
    <t>Sub T Small Fin Bks</t>
  </si>
  <si>
    <t>Maharashtra  Gramin Bank</t>
  </si>
  <si>
    <t>Vidarbha Konkan Gramin Bank</t>
  </si>
  <si>
    <t>B</t>
  </si>
  <si>
    <t>Sub Total Gramin Banks</t>
  </si>
  <si>
    <t>M.S.Coop. / DCC Banks</t>
  </si>
  <si>
    <t>MSCARD</t>
  </si>
  <si>
    <t>C</t>
  </si>
  <si>
    <t>Sub Total Co.Op Banks</t>
  </si>
  <si>
    <t>Subhadra Local Area Bank Ltd.</t>
  </si>
  <si>
    <t>Other Banks</t>
  </si>
  <si>
    <t>D</t>
  </si>
  <si>
    <t>Sub Total Other Banks</t>
  </si>
  <si>
    <t>Grand Total (A+B+C+D)</t>
  </si>
  <si>
    <t>J &amp; K Bank</t>
  </si>
  <si>
    <t>Catholic Syrian Bank</t>
  </si>
  <si>
    <t>City Union</t>
  </si>
  <si>
    <t>Karur Vysya</t>
  </si>
  <si>
    <t>MAHARASHTRA STATE</t>
  </si>
  <si>
    <t>Commercial Banks</t>
  </si>
  <si>
    <t>Regional Rural Banks</t>
  </si>
  <si>
    <t>Scheduled Commercial Banks (SCBs)</t>
  </si>
  <si>
    <t>District Central Co.op Banks ( DCCBs )</t>
  </si>
  <si>
    <t>AHMDENAGAR</t>
  </si>
  <si>
    <t>SLBC Maharashtra - Convener  :  Bank of Maharashtra</t>
  </si>
  <si>
    <t>Crop Loan Disbursements in Maharashtra</t>
  </si>
  <si>
    <t>Rs. In Lakh</t>
  </si>
  <si>
    <t>SR NO.</t>
  </si>
  <si>
    <t>DISTRICT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</si>
  <si>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</si>
  <si>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</si>
  <si>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</si>
  <si>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</si>
  <si>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</si>
  <si>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</si>
  <si>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</si>
  <si>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</si>
  <si>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Tgt</t>
  </si>
  <si>
    <t>% Ach</t>
  </si>
  <si>
    <t>TOTAL</t>
  </si>
  <si>
    <t>2018-19</t>
  </si>
  <si>
    <t>IDFC First Bank</t>
  </si>
  <si>
    <t>South Indian Bank</t>
  </si>
  <si>
    <t>Tamilnad Mercantile Bank</t>
  </si>
  <si>
    <t>Cosmos Bank</t>
  </si>
  <si>
    <t>Bombay Merchant</t>
  </si>
  <si>
    <t>Shamrao Vithal Coop Bank</t>
  </si>
  <si>
    <t>Small Industries Dev SIDBI</t>
  </si>
  <si>
    <t>2019-20</t>
  </si>
  <si>
    <t>No. of Acc</t>
  </si>
  <si>
    <t>Cumulative Achievement from 
01.04.20</t>
  </si>
  <si>
    <t>Crop Loan Target 
ACP 2020-21</t>
  </si>
  <si>
    <t>CSB Bank</t>
  </si>
  <si>
    <t>Fincare</t>
  </si>
  <si>
    <t>DBS Bank</t>
  </si>
  <si>
    <t>Sub T WOS of Foreign Bks</t>
  </si>
  <si>
    <t>India Post Payments Bank</t>
  </si>
  <si>
    <t>Sub T Payments Banks</t>
  </si>
  <si>
    <t>RRBs</t>
  </si>
  <si>
    <t>DCCBs</t>
  </si>
  <si>
    <t>Kharif Target</t>
  </si>
  <si>
    <t>` in LAKH</t>
  </si>
  <si>
    <t>Agency</t>
  </si>
  <si>
    <t>YoY % Grwth</t>
  </si>
  <si>
    <t>Ach</t>
  </si>
  <si>
    <t>Public Sector Banks</t>
  </si>
  <si>
    <t>Share</t>
  </si>
  <si>
    <t>Private Sector Banks</t>
  </si>
  <si>
    <t>Small Finance Banks</t>
  </si>
  <si>
    <t>CBs</t>
  </si>
  <si>
    <t>Sub total SCBs</t>
  </si>
  <si>
    <t>Central Bank</t>
  </si>
  <si>
    <t>Punjab &amp; Sind Bank</t>
  </si>
  <si>
    <t>Punjab National Bnak</t>
  </si>
  <si>
    <t>Bandhan Bank</t>
  </si>
  <si>
    <t>IDBI BANK</t>
  </si>
  <si>
    <t>Indusind Bank</t>
  </si>
  <si>
    <t>Kotak Mahindra Bank Ltd.</t>
  </si>
  <si>
    <t>Ratnakar Bank Ltd.</t>
  </si>
  <si>
    <t>AU SFB</t>
  </si>
  <si>
    <t>Capital SFB</t>
  </si>
  <si>
    <t>Equitas SFB</t>
  </si>
  <si>
    <t>ESAF SFB</t>
  </si>
  <si>
    <t>Fincare Small Finance Bank</t>
  </si>
  <si>
    <t>JANA SFB</t>
  </si>
  <si>
    <t>Suryoday SFB</t>
  </si>
  <si>
    <t>Ujjivan SFB</t>
  </si>
  <si>
    <t>Utkarsh SFB</t>
  </si>
  <si>
    <t>IPPB</t>
  </si>
  <si>
    <t>Maharashtra Gramin Bank</t>
  </si>
  <si>
    <t>Vidarbha Kshetriya Gramin Bank</t>
  </si>
  <si>
    <t xml:space="preserve">MS Coop Bank / DCCBs </t>
  </si>
  <si>
    <t>Subhadra Local Area Bank</t>
  </si>
  <si>
    <t>Consolidation</t>
  </si>
  <si>
    <t>Check Sheet</t>
  </si>
  <si>
    <t>Cumulative Achievement from 
01.04.2020</t>
  </si>
  <si>
    <t>` in CRORE</t>
  </si>
  <si>
    <t>Comparative Position of Crop Loan Disbursement in Maharashtra</t>
  </si>
  <si>
    <t>Disbursements under Crop Loans - 30.09.2020</t>
  </si>
  <si>
    <t>Disbursements under Crop Loans (2020-21)  - Position as of 30.09.2020</t>
  </si>
  <si>
    <t>30.09.2018</t>
  </si>
  <si>
    <t>30.09.2019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</si>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</sst>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11" fillId="0" borderId="0"/>
  </cellStyleXfs>
  <cellXfs count="137">
    <xf numFmtId="0" fontId="0" fillId="0" borderId="0" xfId="0"/>
    <xf numFmtId="0" fontId="1" fillId="0" borderId="2" xfId="1" applyBorder="1" applyAlignment="1" applyProtection="1">
      <alignment horizontal="center" vertical="center"/>
      <protection hidden="1"/>
    </xf>
    <xf numFmtId="0" fontId="1" fillId="0" borderId="2" xfId="1" applyBorder="1" applyAlignment="1" applyProtection="1">
      <alignment vertical="center" shrinkToFit="1"/>
      <protection hidden="1"/>
    </xf>
    <xf numFmtId="0" fontId="1" fillId="0" borderId="2" xfId="1" applyFill="1" applyBorder="1" applyAlignment="1" applyProtection="1">
      <alignment horizontal="center" vertical="center"/>
      <protection hidden="1"/>
    </xf>
    <xf numFmtId="0" fontId="1" fillId="0" borderId="2" xfId="1" applyBorder="1" applyAlignment="1" applyProtection="1">
      <alignment vertical="center"/>
      <protection hidden="1"/>
    </xf>
    <xf numFmtId="1" fontId="4" fillId="2" borderId="2" xfId="1" applyNumberFormat="1" applyFont="1" applyFill="1" applyBorder="1" applyAlignment="1" applyProtection="1">
      <alignment horizontal="right" shrinkToFit="1"/>
      <protection hidden="1"/>
    </xf>
    <xf numFmtId="1" fontId="1" fillId="10" borderId="2" xfId="1" applyNumberFormat="1" applyFont="1" applyFill="1" applyBorder="1" applyAlignment="1" applyProtection="1">
      <alignment horizontal="right" shrinkToFit="1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1" fontId="4" fillId="2" borderId="2" xfId="1" applyNumberFormat="1" applyFont="1" applyFill="1" applyBorder="1" applyAlignment="1" applyProtection="1">
      <alignment horizontal="right"/>
      <protection hidden="1"/>
    </xf>
    <xf numFmtId="1" fontId="4" fillId="5" borderId="2" xfId="1" applyNumberFormat="1" applyFont="1" applyFill="1" applyBorder="1" applyAlignment="1" applyProtection="1">
      <alignment horizontal="right"/>
      <protection hidden="1"/>
    </xf>
    <xf numFmtId="0" fontId="4" fillId="5" borderId="2" xfId="1" applyFont="1" applyFill="1" applyBorder="1" applyAlignment="1" applyProtection="1">
      <alignment vertical="center"/>
      <protection hidden="1"/>
    </xf>
    <xf numFmtId="1" fontId="4" fillId="5" borderId="2" xfId="1" applyNumberFormat="1" applyFont="1" applyFill="1" applyBorder="1" applyAlignment="1" applyProtection="1">
      <alignment vertical="center"/>
      <protection hidden="1"/>
    </xf>
    <xf numFmtId="1" fontId="4" fillId="2" borderId="2" xfId="4" applyNumberFormat="1" applyFont="1" applyFill="1" applyBorder="1" applyAlignment="1" applyProtection="1">
      <alignment horizontal="right" vertical="center" shrinkToFit="1"/>
      <protection hidden="1"/>
    </xf>
    <xf numFmtId="1" fontId="4" fillId="2" borderId="5" xfId="4" applyNumberFormat="1" applyFont="1" applyFill="1" applyBorder="1" applyAlignment="1" applyProtection="1">
      <alignment horizontal="right" vertical="center" shrinkToFit="1"/>
      <protection hidden="1"/>
    </xf>
    <xf numFmtId="0" fontId="4" fillId="8" borderId="0" xfId="4" applyFont="1" applyFill="1" applyAlignment="1" applyProtection="1">
      <alignment vertical="center"/>
      <protection hidden="1"/>
    </xf>
    <xf numFmtId="0" fontId="8" fillId="0" borderId="0" xfId="4" applyAlignment="1" applyProtection="1">
      <alignment vertical="center"/>
      <protection hidden="1"/>
    </xf>
    <xf numFmtId="0" fontId="4" fillId="0" borderId="0" xfId="4" applyFont="1" applyAlignment="1" applyProtection="1">
      <alignment horizontal="center" vertical="center"/>
      <protection hidden="1"/>
    </xf>
    <xf numFmtId="0" fontId="4" fillId="9" borderId="0" xfId="4" applyFont="1" applyFill="1" applyAlignment="1" applyProtection="1">
      <alignment vertical="center"/>
      <protection hidden="1"/>
    </xf>
    <xf numFmtId="0" fontId="1" fillId="0" borderId="0" xfId="4" applyFont="1" applyAlignment="1" applyProtection="1">
      <alignment horizontal="right" vertical="center"/>
      <protection hidden="1"/>
    </xf>
    <xf numFmtId="0" fontId="8" fillId="0" borderId="2" xfId="4" applyBorder="1" applyAlignment="1" applyProtection="1">
      <alignment horizontal="center" vertical="center"/>
      <protection hidden="1"/>
    </xf>
    <xf numFmtId="0" fontId="8" fillId="0" borderId="2" xfId="4" applyBorder="1" applyAlignment="1" applyProtection="1">
      <alignment vertical="center"/>
      <protection hidden="1"/>
    </xf>
    <xf numFmtId="1" fontId="8" fillId="0" borderId="2" xfId="4" applyNumberFormat="1" applyBorder="1" applyAlignment="1" applyProtection="1">
      <alignment vertical="center"/>
      <protection hidden="1"/>
    </xf>
    <xf numFmtId="0" fontId="1" fillId="0" borderId="2" xfId="4" applyFont="1" applyBorder="1" applyAlignment="1" applyProtection="1">
      <alignment vertical="center"/>
      <protection hidden="1"/>
    </xf>
    <xf numFmtId="0" fontId="4" fillId="0" borderId="2" xfId="4" applyFont="1" applyBorder="1" applyAlignment="1" applyProtection="1">
      <alignment vertical="center"/>
      <protection hidden="1"/>
    </xf>
    <xf numFmtId="1" fontId="4" fillId="0" borderId="2" xfId="4" applyNumberFormat="1" applyFont="1" applyBorder="1" applyAlignment="1" applyProtection="1">
      <alignment vertical="center"/>
      <protection hidden="1"/>
    </xf>
    <xf numFmtId="0" fontId="4" fillId="2" borderId="3" xfId="4" applyFont="1" applyFill="1" applyBorder="1" applyAlignment="1" applyProtection="1">
      <alignment horizontal="left"/>
      <protection hidden="1"/>
    </xf>
    <xf numFmtId="0" fontId="4" fillId="2" borderId="4" xfId="4" applyFont="1" applyFill="1" applyBorder="1" applyAlignment="1" applyProtection="1">
      <alignment horizontal="center"/>
      <protection hidden="1"/>
    </xf>
    <xf numFmtId="0" fontId="4" fillId="2" borderId="8" xfId="4" applyFont="1" applyFill="1" applyBorder="1" applyAlignment="1" applyProtection="1">
      <alignment horizontal="center"/>
      <protection hidden="1"/>
    </xf>
    <xf numFmtId="0" fontId="4" fillId="2" borderId="5" xfId="4" applyFont="1" applyFill="1" applyBorder="1" applyAlignment="1" applyProtection="1">
      <alignment horizontal="center"/>
      <protection hidden="1"/>
    </xf>
    <xf numFmtId="0" fontId="8" fillId="0" borderId="7" xfId="4" applyBorder="1" applyAlignment="1" applyProtection="1">
      <alignment horizontal="center" vertical="center"/>
      <protection hidden="1"/>
    </xf>
    <xf numFmtId="0" fontId="8" fillId="0" borderId="7" xfId="4" applyBorder="1" applyAlignment="1" applyProtection="1">
      <alignment horizontal="left" vertical="center"/>
      <protection hidden="1"/>
    </xf>
    <xf numFmtId="1" fontId="8" fillId="0" borderId="7" xfId="4" applyNumberFormat="1" applyBorder="1" applyAlignment="1" applyProtection="1">
      <alignment horizontal="right" vertical="center" shrinkToFit="1"/>
      <protection hidden="1"/>
    </xf>
    <xf numFmtId="1" fontId="8" fillId="0" borderId="5" xfId="4" applyNumberFormat="1" applyBorder="1" applyAlignment="1" applyProtection="1">
      <alignment vertical="center"/>
      <protection hidden="1"/>
    </xf>
    <xf numFmtId="0" fontId="8" fillId="0" borderId="2" xfId="4" applyBorder="1" applyAlignment="1" applyProtection="1">
      <alignment horizontal="left" vertical="center"/>
      <protection hidden="1"/>
    </xf>
    <xf numFmtId="1" fontId="8" fillId="0" borderId="2" xfId="4" applyNumberFormat="1" applyBorder="1" applyAlignment="1" applyProtection="1">
      <alignment horizontal="right" vertical="center" shrinkToFit="1"/>
      <protection hidden="1"/>
    </xf>
    <xf numFmtId="0" fontId="8" fillId="0" borderId="2" xfId="4" applyBorder="1" applyAlignment="1" applyProtection="1">
      <alignment horizontal="left" vertical="center" shrinkToFit="1"/>
      <protection hidden="1"/>
    </xf>
    <xf numFmtId="0" fontId="4" fillId="2" borderId="2" xfId="4" applyFont="1" applyFill="1" applyBorder="1" applyAlignment="1" applyProtection="1">
      <alignment horizontal="center"/>
      <protection hidden="1"/>
    </xf>
    <xf numFmtId="0" fontId="4" fillId="2" borderId="2" xfId="4" applyFont="1" applyFill="1" applyBorder="1" applyProtection="1">
      <protection hidden="1"/>
    </xf>
    <xf numFmtId="0" fontId="4" fillId="2" borderId="2" xfId="1" applyFont="1" applyFill="1" applyBorder="1" applyAlignment="1" applyProtection="1">
      <alignment horizontal="left" vertical="center"/>
      <protection hidden="1"/>
    </xf>
    <xf numFmtId="0" fontId="1" fillId="0" borderId="2" xfId="1" applyFont="1" applyFill="1" applyBorder="1" applyAlignment="1" applyProtection="1">
      <alignment horizontal="center" vertical="center"/>
      <protection hidden="1"/>
    </xf>
    <xf numFmtId="0" fontId="1" fillId="0" borderId="2" xfId="1" applyFont="1" applyFill="1" applyBorder="1" applyAlignment="1" applyProtection="1">
      <alignment horizontal="left" vertical="center"/>
      <protection hidden="1"/>
    </xf>
    <xf numFmtId="2" fontId="4" fillId="2" borderId="2" xfId="1" applyNumberFormat="1" applyFont="1" applyFill="1" applyBorder="1" applyAlignment="1" applyProtection="1">
      <alignment horizontal="left" vertical="center" shrinkToFit="1"/>
      <protection hidden="1"/>
    </xf>
    <xf numFmtId="0" fontId="4" fillId="0" borderId="2" xfId="4" applyFont="1" applyBorder="1" applyAlignment="1" applyProtection="1">
      <alignment horizontal="center" vertical="center" wrapText="1"/>
      <protection hidden="1"/>
    </xf>
    <xf numFmtId="1" fontId="11" fillId="0" borderId="2" xfId="6" applyNumberFormat="1" applyBorder="1" applyAlignment="1" applyProtection="1">
      <alignment horizontal="right" vertical="center" shrinkToFit="1"/>
      <protection hidden="1"/>
    </xf>
    <xf numFmtId="1" fontId="1" fillId="0" borderId="2" xfId="6" applyNumberFormat="1" applyFont="1" applyBorder="1" applyAlignment="1" applyProtection="1">
      <alignment horizontal="right" vertical="center" shrinkToFit="1"/>
      <protection hidden="1"/>
    </xf>
    <xf numFmtId="1" fontId="11" fillId="0" borderId="2" xfId="6" applyNumberFormat="1" applyFill="1" applyBorder="1" applyAlignment="1" applyProtection="1">
      <alignment horizontal="right" vertical="center" shrinkToFit="1"/>
      <protection hidden="1"/>
    </xf>
    <xf numFmtId="1" fontId="1" fillId="0" borderId="2" xfId="6" applyNumberFormat="1" applyFont="1" applyFill="1" applyBorder="1" applyAlignment="1" applyProtection="1">
      <alignment horizontal="right" vertical="center" shrinkToFit="1"/>
      <protection hidden="1"/>
    </xf>
    <xf numFmtId="1" fontId="4" fillId="2" borderId="2" xfId="6" applyNumberFormat="1" applyFont="1" applyFill="1" applyBorder="1" applyAlignment="1" applyProtection="1">
      <alignment horizontal="right" vertical="center" shrinkToFit="1"/>
      <protection hidden="1"/>
    </xf>
    <xf numFmtId="1" fontId="11" fillId="0" borderId="2" xfId="6" applyNumberFormat="1" applyBorder="1" applyAlignment="1" applyProtection="1">
      <alignment vertical="center" shrinkToFit="1"/>
      <protection hidden="1"/>
    </xf>
    <xf numFmtId="1" fontId="11" fillId="0" borderId="2" xfId="6" applyNumberFormat="1" applyBorder="1" applyAlignment="1" applyProtection="1">
      <alignment horizontal="right" shrinkToFit="1"/>
      <protection hidden="1"/>
    </xf>
    <xf numFmtId="1" fontId="1" fillId="0" borderId="2" xfId="6" applyNumberFormat="1" applyFont="1" applyBorder="1" applyAlignment="1" applyProtection="1">
      <alignment horizontal="right" shrinkToFit="1"/>
      <protection hidden="1"/>
    </xf>
    <xf numFmtId="1" fontId="4" fillId="2" borderId="2" xfId="6" applyNumberFormat="1" applyFont="1" applyFill="1" applyBorder="1" applyAlignment="1" applyProtection="1">
      <alignment horizontal="right" shrinkToFit="1"/>
      <protection hidden="1"/>
    </xf>
    <xf numFmtId="1" fontId="1" fillId="10" borderId="2" xfId="6" applyNumberFormat="1" applyFont="1" applyFill="1" applyBorder="1" applyAlignment="1" applyProtection="1">
      <alignment horizontal="right" shrinkToFit="1"/>
      <protection hidden="1"/>
    </xf>
    <xf numFmtId="1" fontId="11" fillId="0" borderId="2" xfId="6" applyNumberFormat="1" applyBorder="1" applyAlignment="1" applyProtection="1">
      <alignment horizontal="right" vertical="center"/>
      <protection hidden="1"/>
    </xf>
    <xf numFmtId="1" fontId="4" fillId="2" borderId="2" xfId="6" applyNumberFormat="1" applyFont="1" applyFill="1" applyBorder="1" applyAlignment="1" applyProtection="1">
      <alignment horizontal="right" vertical="center"/>
      <protection hidden="1"/>
    </xf>
    <xf numFmtId="0" fontId="11" fillId="0" borderId="0" xfId="6" applyAlignment="1" applyProtection="1">
      <alignment horizontal="center" vertical="center"/>
      <protection hidden="1"/>
    </xf>
    <xf numFmtId="0" fontId="11" fillId="2" borderId="0" xfId="6" applyFill="1" applyAlignment="1" applyProtection="1">
      <alignment horizontal="center" vertical="center"/>
      <protection hidden="1"/>
    </xf>
    <xf numFmtId="0" fontId="5" fillId="7" borderId="2" xfId="6" applyFont="1" applyFill="1" applyBorder="1" applyAlignment="1" applyProtection="1">
      <alignment horizontal="center" vertical="center"/>
      <protection hidden="1"/>
    </xf>
    <xf numFmtId="0" fontId="11" fillId="0" borderId="2" xfId="6" applyBorder="1" applyAlignment="1" applyProtection="1">
      <alignment horizontal="center" vertical="center"/>
      <protection hidden="1"/>
    </xf>
    <xf numFmtId="0" fontId="1" fillId="0" borderId="2" xfId="6" applyFont="1" applyBorder="1" applyAlignment="1" applyProtection="1">
      <alignment vertical="center"/>
      <protection hidden="1"/>
    </xf>
    <xf numFmtId="1" fontId="11" fillId="0" borderId="0" xfId="6" applyNumberFormat="1" applyAlignment="1" applyProtection="1">
      <alignment horizontal="center" vertical="center"/>
      <protection hidden="1"/>
    </xf>
    <xf numFmtId="0" fontId="11" fillId="0" borderId="2" xfId="6" applyBorder="1" applyAlignment="1" applyProtection="1">
      <alignment vertical="center"/>
      <protection hidden="1"/>
    </xf>
    <xf numFmtId="0" fontId="11" fillId="0" borderId="2" xfId="6" applyFill="1" applyBorder="1" applyAlignment="1" applyProtection="1">
      <alignment horizontal="center" vertical="center"/>
      <protection hidden="1"/>
    </xf>
    <xf numFmtId="0" fontId="11" fillId="0" borderId="2" xfId="6" applyFill="1" applyBorder="1" applyAlignment="1" applyProtection="1">
      <alignment vertical="center"/>
      <protection hidden="1"/>
    </xf>
    <xf numFmtId="1" fontId="11" fillId="0" borderId="2" xfId="6" applyNumberFormat="1" applyFill="1" applyBorder="1" applyAlignment="1" applyProtection="1">
      <alignment horizontal="right" vertical="center"/>
      <protection hidden="1"/>
    </xf>
    <xf numFmtId="0" fontId="11" fillId="0" borderId="2" xfId="6" applyBorder="1" applyAlignment="1" applyProtection="1">
      <alignment vertical="center" shrinkToFit="1"/>
      <protection hidden="1"/>
    </xf>
    <xf numFmtId="0" fontId="4" fillId="2" borderId="2" xfId="6" applyFont="1" applyFill="1" applyBorder="1" applyAlignment="1" applyProtection="1">
      <alignment horizontal="center"/>
      <protection hidden="1"/>
    </xf>
    <xf numFmtId="0" fontId="4" fillId="2" borderId="2" xfId="6" applyFont="1" applyFill="1" applyBorder="1" applyProtection="1">
      <protection hidden="1"/>
    </xf>
    <xf numFmtId="0" fontId="11" fillId="0" borderId="2" xfId="6" applyBorder="1" applyAlignment="1" applyProtection="1">
      <alignment horizontal="left" vertical="center"/>
      <protection hidden="1"/>
    </xf>
    <xf numFmtId="0" fontId="11" fillId="0" borderId="2" xfId="6" applyBorder="1" applyAlignment="1" applyProtection="1">
      <alignment horizontal="left" vertical="center" shrinkToFit="1"/>
      <protection hidden="1"/>
    </xf>
    <xf numFmtId="0" fontId="1" fillId="2" borderId="0" xfId="6" applyFont="1" applyFill="1" applyAlignment="1" applyProtection="1">
      <alignment horizontal="center" vertical="center"/>
      <protection hidden="1"/>
    </xf>
    <xf numFmtId="1" fontId="1" fillId="0" borderId="2" xfId="6" applyNumberFormat="1" applyFont="1" applyBorder="1" applyAlignment="1" applyProtection="1">
      <alignment horizontal="right" vertical="center"/>
      <protection hidden="1"/>
    </xf>
    <xf numFmtId="0" fontId="11" fillId="0" borderId="0" xfId="6" applyAlignment="1" applyProtection="1">
      <alignment vertical="center"/>
      <protection hidden="1"/>
    </xf>
    <xf numFmtId="0" fontId="11" fillId="11" borderId="0" xfId="6" applyFill="1" applyAlignment="1" applyProtection="1">
      <alignment vertical="center"/>
      <protection hidden="1"/>
    </xf>
    <xf numFmtId="0" fontId="9" fillId="11" borderId="0" xfId="6" applyFont="1" applyFill="1" applyAlignment="1" applyProtection="1">
      <alignment horizontal="right" vertical="center"/>
      <protection hidden="1"/>
    </xf>
    <xf numFmtId="1" fontId="1" fillId="0" borderId="2" xfId="6" applyNumberFormat="1" applyFont="1" applyFill="1" applyBorder="1" applyAlignment="1" applyProtection="1">
      <alignment horizontal="right" vertical="center"/>
      <protection hidden="1"/>
    </xf>
    <xf numFmtId="1" fontId="11" fillId="0" borderId="0" xfId="6" applyNumberFormat="1" applyAlignment="1" applyProtection="1">
      <alignment vertical="center"/>
      <protection hidden="1"/>
    </xf>
    <xf numFmtId="0" fontId="4" fillId="0" borderId="2" xfId="6" applyFont="1" applyBorder="1" applyAlignment="1" applyProtection="1">
      <alignment vertical="center"/>
      <protection hidden="1"/>
    </xf>
    <xf numFmtId="1" fontId="4" fillId="0" borderId="2" xfId="6" applyNumberFormat="1" applyFont="1" applyFill="1" applyBorder="1" applyAlignment="1" applyProtection="1">
      <alignment horizontal="right" vertical="center"/>
      <protection hidden="1"/>
    </xf>
    <xf numFmtId="1" fontId="4" fillId="0" borderId="2" xfId="6" applyNumberFormat="1" applyFont="1" applyFill="1" applyBorder="1" applyAlignment="1" applyProtection="1">
      <alignment vertical="center"/>
      <protection hidden="1"/>
    </xf>
    <xf numFmtId="2" fontId="1" fillId="0" borderId="2" xfId="6" applyNumberFormat="1" applyFont="1" applyFill="1" applyBorder="1" applyAlignment="1" applyProtection="1">
      <alignment horizontal="right" vertical="center"/>
      <protection hidden="1"/>
    </xf>
    <xf numFmtId="2" fontId="11" fillId="0" borderId="0" xfId="6" applyNumberFormat="1" applyAlignment="1" applyProtection="1">
      <alignment vertical="center"/>
      <protection hidden="1"/>
    </xf>
    <xf numFmtId="165" fontId="11" fillId="0" borderId="0" xfId="6" applyNumberFormat="1" applyAlignment="1" applyProtection="1">
      <alignment vertical="center"/>
      <protection hidden="1"/>
    </xf>
    <xf numFmtId="2" fontId="4" fillId="0" borderId="2" xfId="6" applyNumberFormat="1" applyFont="1" applyFill="1" applyBorder="1" applyAlignment="1" applyProtection="1">
      <alignment horizontal="right" vertical="center"/>
      <protection hidden="1"/>
    </xf>
    <xf numFmtId="164" fontId="4" fillId="0" borderId="2" xfId="6" applyNumberFormat="1" applyFont="1" applyFill="1" applyBorder="1" applyAlignment="1" applyProtection="1">
      <alignment horizontal="right" vertical="center"/>
      <protection hidden="1"/>
    </xf>
    <xf numFmtId="164" fontId="11" fillId="0" borderId="0" xfId="6" applyNumberFormat="1" applyAlignment="1" applyProtection="1">
      <alignment vertical="center"/>
      <protection hidden="1"/>
    </xf>
    <xf numFmtId="0" fontId="4" fillId="0" borderId="2" xfId="6" applyFont="1" applyBorder="1" applyAlignment="1" applyProtection="1">
      <alignment horizontal="center" vertical="center"/>
      <protection hidden="1"/>
    </xf>
    <xf numFmtId="1" fontId="4" fillId="0" borderId="2" xfId="6" applyNumberFormat="1" applyFont="1" applyFill="1" applyBorder="1" applyAlignment="1" applyProtection="1">
      <alignment horizontal="right" vertical="center" shrinkToFit="1"/>
      <protection hidden="1"/>
    </xf>
    <xf numFmtId="0" fontId="4" fillId="7" borderId="2" xfId="6" applyFont="1" applyFill="1" applyBorder="1" applyAlignment="1" applyProtection="1">
      <alignment horizontal="center" vertical="center" wrapText="1"/>
      <protection hidden="1"/>
    </xf>
    <xf numFmtId="0" fontId="11" fillId="2" borderId="2" xfId="6" applyFill="1" applyBorder="1" applyAlignment="1" applyProtection="1">
      <alignment horizontal="center" vertical="center"/>
      <protection hidden="1"/>
    </xf>
    <xf numFmtId="0" fontId="4" fillId="2" borderId="2" xfId="6" applyFont="1" applyFill="1" applyBorder="1" applyAlignment="1" applyProtection="1">
      <alignment vertical="center" shrinkToFit="1"/>
      <protection hidden="1"/>
    </xf>
    <xf numFmtId="0" fontId="11" fillId="10" borderId="2" xfId="6" applyFill="1" applyBorder="1" applyAlignment="1" applyProtection="1">
      <alignment horizontal="center" vertical="center"/>
      <protection hidden="1"/>
    </xf>
    <xf numFmtId="0" fontId="1" fillId="10" borderId="2" xfId="6" applyFont="1" applyFill="1" applyBorder="1" applyAlignment="1" applyProtection="1">
      <alignment vertical="center" shrinkToFit="1"/>
      <protection hidden="1"/>
    </xf>
    <xf numFmtId="1" fontId="4" fillId="2" borderId="2" xfId="6" applyNumberFormat="1" applyFont="1" applyFill="1" applyBorder="1" applyAlignment="1" applyProtection="1">
      <alignment horizontal="right"/>
      <protection hidden="1"/>
    </xf>
    <xf numFmtId="0" fontId="1" fillId="10" borderId="2" xfId="6" applyFont="1" applyFill="1" applyBorder="1" applyAlignment="1" applyProtection="1">
      <alignment horizontal="center" vertical="center"/>
      <protection hidden="1"/>
    </xf>
    <xf numFmtId="0" fontId="4" fillId="2" borderId="2" xfId="6" applyFont="1" applyFill="1" applyBorder="1" applyAlignment="1" applyProtection="1">
      <alignment horizontal="center" vertical="center"/>
      <protection hidden="1"/>
    </xf>
    <xf numFmtId="0" fontId="4" fillId="2" borderId="2" xfId="6" applyFont="1" applyFill="1" applyBorder="1" applyAlignment="1" applyProtection="1">
      <alignment horizontal="right"/>
      <protection hidden="1"/>
    </xf>
    <xf numFmtId="0" fontId="11" fillId="0" borderId="2" xfId="6" applyFill="1" applyBorder="1" applyAlignment="1" applyProtection="1">
      <alignment vertical="center" shrinkToFit="1"/>
      <protection hidden="1"/>
    </xf>
    <xf numFmtId="1" fontId="4" fillId="2" borderId="2" xfId="6" applyNumberFormat="1" applyFont="1" applyFill="1" applyBorder="1" applyAlignment="1" applyProtection="1">
      <alignment horizontal="center" vertical="center"/>
      <protection hidden="1"/>
    </xf>
    <xf numFmtId="0" fontId="4" fillId="7" borderId="2" xfId="6" applyFont="1" applyFill="1" applyBorder="1" applyAlignment="1" applyProtection="1">
      <alignment horizontal="center" vertical="center"/>
      <protection hidden="1"/>
    </xf>
    <xf numFmtId="0" fontId="4" fillId="0" borderId="2" xfId="6" applyFont="1" applyFill="1" applyBorder="1" applyAlignment="1" applyProtection="1">
      <alignment horizontal="center" vertical="center" wrapText="1"/>
      <protection hidden="1"/>
    </xf>
    <xf numFmtId="0" fontId="4" fillId="8" borderId="2" xfId="6" applyFont="1" applyFill="1" applyBorder="1" applyAlignment="1" applyProtection="1">
      <alignment horizontal="center" vertical="center"/>
      <protection hidden="1"/>
    </xf>
    <xf numFmtId="0" fontId="4" fillId="6" borderId="2" xfId="6" applyFont="1" applyFill="1" applyBorder="1" applyAlignment="1" applyProtection="1">
      <alignment horizontal="center" vertical="center" wrapText="1"/>
      <protection hidden="1"/>
    </xf>
    <xf numFmtId="0" fontId="4" fillId="7" borderId="1" xfId="6" applyFont="1" applyFill="1" applyBorder="1" applyAlignment="1" applyProtection="1">
      <alignment horizontal="center" vertical="center"/>
      <protection hidden="1"/>
    </xf>
    <xf numFmtId="0" fontId="4" fillId="7" borderId="7" xfId="6" applyFont="1" applyFill="1" applyBorder="1" applyAlignment="1" applyProtection="1">
      <alignment horizontal="center" vertical="center"/>
      <protection hidden="1"/>
    </xf>
    <xf numFmtId="0" fontId="4" fillId="7" borderId="3" xfId="6" applyFont="1" applyFill="1" applyBorder="1" applyAlignment="1" applyProtection="1">
      <alignment horizontal="center" vertical="center"/>
      <protection hidden="1"/>
    </xf>
    <xf numFmtId="0" fontId="4" fillId="7" borderId="5" xfId="6" applyFont="1" applyFill="1" applyBorder="1" applyAlignment="1" applyProtection="1">
      <alignment horizontal="center" vertical="center"/>
      <protection hidden="1"/>
    </xf>
    <xf numFmtId="0" fontId="4" fillId="7" borderId="2" xfId="6" applyFont="1" applyFill="1" applyBorder="1" applyAlignment="1" applyProtection="1">
      <alignment horizontal="center" vertical="center"/>
      <protection hidden="1"/>
    </xf>
    <xf numFmtId="0" fontId="2" fillId="2" borderId="0" xfId="6" applyFont="1" applyFill="1" applyAlignment="1" applyProtection="1">
      <alignment horizontal="center" vertical="center"/>
      <protection hidden="1"/>
    </xf>
    <xf numFmtId="0" fontId="3" fillId="3" borderId="0" xfId="6" applyFont="1" applyFill="1" applyAlignment="1" applyProtection="1">
      <alignment horizontal="center" vertical="center"/>
      <protection hidden="1"/>
    </xf>
    <xf numFmtId="0" fontId="4" fillId="4" borderId="0" xfId="6" applyFont="1" applyFill="1" applyAlignment="1" applyProtection="1">
      <alignment horizontal="center" vertical="center"/>
      <protection hidden="1"/>
    </xf>
    <xf numFmtId="0" fontId="2" fillId="5" borderId="0" xfId="6" applyFont="1" applyFill="1" applyAlignment="1" applyProtection="1">
      <alignment horizontal="center" vertical="center"/>
      <protection hidden="1"/>
    </xf>
    <xf numFmtId="0" fontId="4" fillId="2" borderId="0" xfId="6" applyFont="1" applyFill="1" applyAlignment="1" applyProtection="1">
      <alignment horizontal="center" vertical="center"/>
      <protection hidden="1"/>
    </xf>
    <xf numFmtId="0" fontId="4" fillId="6" borderId="1" xfId="6" applyFont="1" applyFill="1" applyBorder="1" applyAlignment="1" applyProtection="1">
      <alignment horizontal="center" vertical="center" wrapText="1"/>
      <protection hidden="1"/>
    </xf>
    <xf numFmtId="0" fontId="4" fillId="6" borderId="6" xfId="6" applyFont="1" applyFill="1" applyBorder="1" applyAlignment="1" applyProtection="1">
      <alignment horizontal="center" vertical="center" wrapText="1"/>
      <protection hidden="1"/>
    </xf>
    <xf numFmtId="0" fontId="4" fillId="6" borderId="7" xfId="6" applyFont="1" applyFill="1" applyBorder="1" applyAlignment="1" applyProtection="1">
      <alignment horizontal="center" vertical="center" wrapText="1"/>
      <protection hidden="1"/>
    </xf>
    <xf numFmtId="0" fontId="4" fillId="6" borderId="3" xfId="6" applyFont="1" applyFill="1" applyBorder="1" applyAlignment="1" applyProtection="1">
      <alignment horizontal="center" vertical="center" wrapText="1"/>
      <protection hidden="1"/>
    </xf>
    <xf numFmtId="0" fontId="4" fillId="6" borderId="4" xfId="6" applyFont="1" applyFill="1" applyBorder="1" applyAlignment="1" applyProtection="1">
      <alignment horizontal="center" vertical="center" wrapText="1"/>
      <protection hidden="1"/>
    </xf>
    <xf numFmtId="0" fontId="4" fillId="6" borderId="5" xfId="6" applyFont="1" applyFill="1" applyBorder="1" applyAlignment="1" applyProtection="1">
      <alignment horizontal="center" vertical="center" wrapText="1"/>
      <protection hidden="1"/>
    </xf>
    <xf numFmtId="0" fontId="4" fillId="3" borderId="3" xfId="6" applyFont="1" applyFill="1" applyBorder="1" applyAlignment="1" applyProtection="1">
      <alignment horizontal="center" vertical="center"/>
      <protection hidden="1"/>
    </xf>
    <xf numFmtId="0" fontId="4" fillId="3" borderId="4" xfId="6" applyFont="1" applyFill="1" applyBorder="1" applyAlignment="1" applyProtection="1">
      <alignment horizontal="center" vertical="center"/>
      <protection hidden="1"/>
    </xf>
    <xf numFmtId="0" fontId="4" fillId="3" borderId="5" xfId="6" applyFont="1" applyFill="1" applyBorder="1" applyAlignment="1" applyProtection="1">
      <alignment horizontal="center" vertical="center"/>
      <protection hidden="1"/>
    </xf>
    <xf numFmtId="0" fontId="4" fillId="2" borderId="0" xfId="6" applyFont="1" applyFill="1" applyAlignment="1" applyProtection="1">
      <alignment horizontal="right" vertical="center"/>
      <protection hidden="1"/>
    </xf>
    <xf numFmtId="0" fontId="1" fillId="0" borderId="2" xfId="6" applyFont="1" applyBorder="1" applyAlignment="1" applyProtection="1">
      <alignment horizontal="center" vertical="center"/>
      <protection hidden="1"/>
    </xf>
    <xf numFmtId="0" fontId="1" fillId="0" borderId="1" xfId="6" applyFont="1" applyBorder="1" applyAlignment="1" applyProtection="1">
      <alignment horizontal="center" vertical="center"/>
      <protection hidden="1"/>
    </xf>
    <xf numFmtId="0" fontId="1" fillId="0" borderId="7" xfId="6" applyFont="1" applyBorder="1" applyAlignment="1" applyProtection="1">
      <alignment horizontal="center" vertical="center"/>
      <protection hidden="1"/>
    </xf>
    <xf numFmtId="0" fontId="2" fillId="11" borderId="0" xfId="6" applyFont="1" applyFill="1" applyAlignment="1" applyProtection="1">
      <alignment horizontal="center" vertical="center"/>
      <protection hidden="1"/>
    </xf>
    <xf numFmtId="0" fontId="4" fillId="0" borderId="2" xfId="6" applyFont="1" applyBorder="1" applyAlignment="1" applyProtection="1">
      <alignment horizontal="center" vertical="center" wrapText="1"/>
      <protection hidden="1"/>
    </xf>
    <xf numFmtId="0" fontId="4" fillId="0" borderId="2" xfId="6" applyFont="1" applyFill="1" applyBorder="1" applyAlignment="1" applyProtection="1">
      <alignment horizontal="center" vertical="center" wrapText="1"/>
      <protection hidden="1"/>
    </xf>
    <xf numFmtId="0" fontId="4" fillId="0" borderId="0" xfId="6" applyFont="1" applyFill="1" applyAlignment="1" applyProtection="1">
      <alignment horizontal="center" vertical="center"/>
      <protection hidden="1"/>
    </xf>
    <xf numFmtId="0" fontId="2" fillId="0" borderId="0" xfId="6" applyFont="1" applyFill="1" applyAlignment="1" applyProtection="1">
      <alignment horizontal="center" vertical="center"/>
      <protection hidden="1"/>
    </xf>
    <xf numFmtId="0" fontId="4" fillId="0" borderId="3" xfId="4" applyFont="1" applyBorder="1" applyAlignment="1" applyProtection="1">
      <alignment horizontal="center" vertical="center" wrapText="1"/>
      <protection hidden="1"/>
    </xf>
    <xf numFmtId="0" fontId="4" fillId="0" borderId="4" xfId="4" applyFont="1" applyBorder="1" applyAlignment="1" applyProtection="1">
      <alignment horizontal="center" vertical="center" wrapText="1"/>
      <protection hidden="1"/>
    </xf>
    <xf numFmtId="0" fontId="4" fillId="0" borderId="5" xfId="4" applyFont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 applyProtection="1">
      <alignment horizontal="center" vertical="center" wrapText="1"/>
      <protection hidden="1"/>
    </xf>
    <xf numFmtId="0" fontId="4" fillId="0" borderId="7" xfId="4" applyFont="1" applyBorder="1" applyAlignment="1" applyProtection="1">
      <alignment horizontal="center" vertical="center" wrapText="1"/>
      <protection hidden="1"/>
    </xf>
    <xf numFmtId="0" fontId="4" fillId="0" borderId="2" xfId="4" applyFont="1" applyBorder="1" applyAlignment="1" applyProtection="1">
      <alignment horizontal="center" vertical="center" wrapText="1"/>
      <protection hidden="1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9525</xdr:rowOff>
    </xdr:from>
    <xdr:to>
      <xdr:col>8</xdr:col>
      <xdr:colOff>190500</xdr:colOff>
      <xdr:row>6</xdr:row>
      <xdr:rowOff>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9525</xdr:rowOff>
    </xdr:from>
    <xdr:to>
      <xdr:col>8</xdr:col>
      <xdr:colOff>247650</xdr:colOff>
      <xdr:row>5</xdr:row>
      <xdr:rowOff>114300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9525</xdr:rowOff>
    </xdr:from>
    <xdr:to>
      <xdr:col>8</xdr:col>
      <xdr:colOff>247650</xdr:colOff>
      <xdr:row>5</xdr:row>
      <xdr:rowOff>114300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9525</xdr:rowOff>
    </xdr:from>
    <xdr:to>
      <xdr:col>10</xdr:col>
      <xdr:colOff>190500</xdr:colOff>
      <xdr:row>6</xdr:row>
      <xdr:rowOff>0</xdr:rowOff>
    </xdr:to>
    <xdr:pic>
      <xdr:nvPicPr>
        <xdr:cNvPr id="2" name="Picture 2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101"/>
  <sheetViews>
    <sheetView tabSelected="1" zoomScale="95" zoomScaleNormal="95" workbookViewId="0">
      <pane xSplit="2" ySplit="16" topLeftCell="C17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defaultRowHeight="12.75" x14ac:dyDescent="0.2"/>
  <cols>
    <col min="1" max="1" width="5.7109375" style="55" customWidth="1"/>
    <col min="2" max="2" width="15.42578125" style="55" customWidth="1"/>
    <col min="3" max="3" width="8" style="55" bestFit="1" customWidth="1"/>
    <col min="4" max="6" width="7.7109375" style="55" customWidth="1"/>
    <col min="7" max="7" width="8.7109375" style="55" customWidth="1"/>
    <col min="8" max="8" width="7.28515625" style="55" customWidth="1"/>
    <col min="9" max="14" width="7.7109375" style="55" customWidth="1"/>
    <col min="15" max="16384" width="9.140625" style="55"/>
  </cols>
  <sheetData>
    <row r="8" spans="1:14" ht="15.75" x14ac:dyDescent="0.2">
      <c r="A8" s="108" t="s">
        <v>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</row>
    <row r="10" spans="1:14" ht="20.25" x14ac:dyDescent="0.2">
      <c r="A10" s="109" t="s">
        <v>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ht="15.75" x14ac:dyDescent="0.2">
      <c r="A12" s="111" t="s">
        <v>195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1:14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112" t="s">
        <v>2</v>
      </c>
      <c r="L13" s="112"/>
      <c r="M13" s="112"/>
      <c r="N13" s="112"/>
    </row>
    <row r="14" spans="1:14" ht="65.25" customHeight="1" x14ac:dyDescent="0.2">
      <c r="A14" s="113" t="s">
        <v>3</v>
      </c>
      <c r="B14" s="113" t="s">
        <v>4</v>
      </c>
      <c r="C14" s="102" t="s">
        <v>148</v>
      </c>
      <c r="D14" s="102"/>
      <c r="E14" s="116" t="s">
        <v>147</v>
      </c>
      <c r="F14" s="117"/>
      <c r="G14" s="117"/>
      <c r="H14" s="118"/>
      <c r="I14" s="102" t="s">
        <v>5</v>
      </c>
      <c r="J14" s="102"/>
      <c r="K14" s="102" t="s">
        <v>6</v>
      </c>
      <c r="L14" s="102"/>
      <c r="M14" s="102"/>
      <c r="N14" s="102"/>
    </row>
    <row r="15" spans="1:14" x14ac:dyDescent="0.2">
      <c r="A15" s="114"/>
      <c r="B15" s="114"/>
      <c r="C15" s="103" t="s">
        <v>7</v>
      </c>
      <c r="D15" s="103" t="s">
        <v>8</v>
      </c>
      <c r="E15" s="105" t="s">
        <v>7</v>
      </c>
      <c r="F15" s="106"/>
      <c r="G15" s="105" t="s">
        <v>8</v>
      </c>
      <c r="H15" s="106"/>
      <c r="I15" s="103" t="s">
        <v>7</v>
      </c>
      <c r="J15" s="103" t="s">
        <v>8</v>
      </c>
      <c r="K15" s="103" t="s">
        <v>9</v>
      </c>
      <c r="L15" s="107" t="s">
        <v>10</v>
      </c>
      <c r="M15" s="107"/>
      <c r="N15" s="103" t="s">
        <v>11</v>
      </c>
    </row>
    <row r="16" spans="1:14" ht="13.5" customHeight="1" x14ac:dyDescent="0.2">
      <c r="A16" s="115"/>
      <c r="B16" s="115"/>
      <c r="C16" s="104"/>
      <c r="D16" s="104"/>
      <c r="E16" s="57" t="s">
        <v>12</v>
      </c>
      <c r="F16" s="57" t="s">
        <v>13</v>
      </c>
      <c r="G16" s="57" t="s">
        <v>12</v>
      </c>
      <c r="H16" s="57" t="s">
        <v>13</v>
      </c>
      <c r="I16" s="104"/>
      <c r="J16" s="104"/>
      <c r="K16" s="104"/>
      <c r="L16" s="57" t="s">
        <v>12</v>
      </c>
      <c r="M16" s="57" t="s">
        <v>13</v>
      </c>
      <c r="N16" s="104"/>
    </row>
    <row r="17" spans="1:18" ht="15" customHeight="1" x14ac:dyDescent="0.2">
      <c r="A17" s="58">
        <v>1</v>
      </c>
      <c r="B17" s="59" t="s">
        <v>14</v>
      </c>
      <c r="C17" s="53">
        <v>341068.00000000006</v>
      </c>
      <c r="D17" s="53">
        <v>183977</v>
      </c>
      <c r="E17" s="43">
        <v>385391</v>
      </c>
      <c r="F17" s="43">
        <v>314780.44906170003</v>
      </c>
      <c r="G17" s="43">
        <v>0</v>
      </c>
      <c r="H17" s="43">
        <v>0</v>
      </c>
      <c r="I17" s="43">
        <f t="shared" ref="I17:I53" si="0">(F17/C17)*100</f>
        <v>92.292577744526</v>
      </c>
      <c r="J17" s="43">
        <f t="shared" ref="J17:J53" si="1">(H17/D17)*100</f>
        <v>0</v>
      </c>
      <c r="K17" s="43">
        <f t="shared" ref="K17:K53" si="2">C17+D17</f>
        <v>525045</v>
      </c>
      <c r="L17" s="43">
        <f t="shared" ref="L17:M53" si="3">E17+G17</f>
        <v>385391</v>
      </c>
      <c r="M17" s="43">
        <f t="shared" si="3"/>
        <v>314780.44906170003</v>
      </c>
      <c r="N17" s="44">
        <f t="shared" ref="N17:N53" si="4">(M17/K17)*100</f>
        <v>59.953041941490739</v>
      </c>
      <c r="Q17" s="60"/>
      <c r="R17" s="60"/>
    </row>
    <row r="18" spans="1:18" ht="15" customHeight="1" x14ac:dyDescent="0.2">
      <c r="A18" s="58">
        <v>2</v>
      </c>
      <c r="B18" s="61" t="s">
        <v>15</v>
      </c>
      <c r="C18" s="53">
        <v>114000</v>
      </c>
      <c r="D18" s="53">
        <v>6000</v>
      </c>
      <c r="E18" s="53">
        <v>107718</v>
      </c>
      <c r="F18" s="53">
        <v>86684.665109599999</v>
      </c>
      <c r="G18" s="53">
        <v>0</v>
      </c>
      <c r="H18" s="53">
        <v>0</v>
      </c>
      <c r="I18" s="43">
        <f t="shared" si="0"/>
        <v>76.039179920701756</v>
      </c>
      <c r="J18" s="43">
        <f t="shared" si="1"/>
        <v>0</v>
      </c>
      <c r="K18" s="43">
        <f t="shared" si="2"/>
        <v>120000</v>
      </c>
      <c r="L18" s="43">
        <f t="shared" si="3"/>
        <v>107718</v>
      </c>
      <c r="M18" s="43">
        <f t="shared" si="3"/>
        <v>86684.665109599999</v>
      </c>
      <c r="N18" s="44">
        <f t="shared" si="4"/>
        <v>72.237220924666673</v>
      </c>
      <c r="Q18" s="60"/>
      <c r="R18" s="60"/>
    </row>
    <row r="19" spans="1:18" ht="15" customHeight="1" x14ac:dyDescent="0.2">
      <c r="A19" s="58">
        <v>3</v>
      </c>
      <c r="B19" s="61" t="s">
        <v>16</v>
      </c>
      <c r="C19" s="53">
        <v>172000</v>
      </c>
      <c r="D19" s="53">
        <v>43000</v>
      </c>
      <c r="E19" s="53">
        <v>126719.369293</v>
      </c>
      <c r="F19" s="53">
        <v>109699.97781829999</v>
      </c>
      <c r="G19" s="53">
        <v>0</v>
      </c>
      <c r="H19" s="53">
        <v>0</v>
      </c>
      <c r="I19" s="43">
        <f t="shared" si="0"/>
        <v>63.779056871104643</v>
      </c>
      <c r="J19" s="43">
        <f t="shared" si="1"/>
        <v>0</v>
      </c>
      <c r="K19" s="43">
        <f t="shared" si="2"/>
        <v>215000</v>
      </c>
      <c r="L19" s="43">
        <f t="shared" si="3"/>
        <v>126719.369293</v>
      </c>
      <c r="M19" s="43">
        <f t="shared" si="3"/>
        <v>109699.97781829999</v>
      </c>
      <c r="N19" s="44">
        <f t="shared" si="4"/>
        <v>51.023245496883717</v>
      </c>
      <c r="Q19" s="60"/>
      <c r="R19" s="60"/>
    </row>
    <row r="20" spans="1:18" ht="15" customHeight="1" x14ac:dyDescent="0.2">
      <c r="A20" s="58">
        <v>4</v>
      </c>
      <c r="B20" s="61" t="s">
        <v>17</v>
      </c>
      <c r="C20" s="53">
        <v>119652.99999999999</v>
      </c>
      <c r="D20" s="53">
        <v>29947.000000000007</v>
      </c>
      <c r="E20" s="53">
        <v>264083</v>
      </c>
      <c r="F20" s="53">
        <v>142521.04695339999</v>
      </c>
      <c r="G20" s="53">
        <v>0</v>
      </c>
      <c r="H20" s="53">
        <v>0</v>
      </c>
      <c r="I20" s="43">
        <f t="shared" si="0"/>
        <v>119.11197124468254</v>
      </c>
      <c r="J20" s="43">
        <f t="shared" si="1"/>
        <v>0</v>
      </c>
      <c r="K20" s="43">
        <f t="shared" si="2"/>
        <v>149600</v>
      </c>
      <c r="L20" s="43">
        <f t="shared" si="3"/>
        <v>264083</v>
      </c>
      <c r="M20" s="43">
        <f t="shared" si="3"/>
        <v>142521.04695339999</v>
      </c>
      <c r="N20" s="44">
        <f t="shared" si="4"/>
        <v>95.268079514304802</v>
      </c>
      <c r="Q20" s="60"/>
      <c r="R20" s="60"/>
    </row>
    <row r="21" spans="1:18" ht="15" customHeight="1" x14ac:dyDescent="0.2">
      <c r="A21" s="58">
        <v>5</v>
      </c>
      <c r="B21" s="61" t="s">
        <v>18</v>
      </c>
      <c r="C21" s="53">
        <v>95000.000000000015</v>
      </c>
      <c r="D21" s="53">
        <v>24000</v>
      </c>
      <c r="E21" s="53">
        <v>163810</v>
      </c>
      <c r="F21" s="53">
        <v>104379.5310667</v>
      </c>
      <c r="G21" s="53">
        <v>0</v>
      </c>
      <c r="H21" s="53">
        <v>0</v>
      </c>
      <c r="I21" s="43">
        <f t="shared" si="0"/>
        <v>109.8731905965263</v>
      </c>
      <c r="J21" s="43">
        <f t="shared" si="1"/>
        <v>0</v>
      </c>
      <c r="K21" s="43">
        <f t="shared" si="2"/>
        <v>119000.00000000001</v>
      </c>
      <c r="L21" s="43">
        <f t="shared" si="3"/>
        <v>163810</v>
      </c>
      <c r="M21" s="43">
        <f t="shared" si="3"/>
        <v>104379.5310667</v>
      </c>
      <c r="N21" s="44">
        <f t="shared" si="4"/>
        <v>87.713891652689071</v>
      </c>
      <c r="Q21" s="60"/>
      <c r="R21" s="60"/>
    </row>
    <row r="22" spans="1:18" ht="15" customHeight="1" x14ac:dyDescent="0.2">
      <c r="A22" s="58">
        <v>6</v>
      </c>
      <c r="B22" s="61" t="s">
        <v>19</v>
      </c>
      <c r="C22" s="53">
        <v>42625</v>
      </c>
      <c r="D22" s="53">
        <v>2919.9999999999982</v>
      </c>
      <c r="E22" s="53">
        <v>122796.381381</v>
      </c>
      <c r="F22" s="53">
        <v>48103.520000000004</v>
      </c>
      <c r="G22" s="53">
        <v>0</v>
      </c>
      <c r="H22" s="53">
        <v>0</v>
      </c>
      <c r="I22" s="43">
        <f t="shared" si="0"/>
        <v>112.85283284457479</v>
      </c>
      <c r="J22" s="43">
        <f t="shared" si="1"/>
        <v>0</v>
      </c>
      <c r="K22" s="43">
        <f t="shared" si="2"/>
        <v>45545</v>
      </c>
      <c r="L22" s="43">
        <f t="shared" si="3"/>
        <v>122796.381381</v>
      </c>
      <c r="M22" s="43">
        <f t="shared" si="3"/>
        <v>48103.520000000004</v>
      </c>
      <c r="N22" s="44">
        <f t="shared" si="4"/>
        <v>105.61756504555935</v>
      </c>
      <c r="Q22" s="60"/>
      <c r="R22" s="60"/>
    </row>
    <row r="23" spans="1:18" ht="15" customHeight="1" x14ac:dyDescent="0.2">
      <c r="A23" s="58">
        <v>7</v>
      </c>
      <c r="B23" s="61" t="s">
        <v>20</v>
      </c>
      <c r="C23" s="53">
        <v>246035.00000000003</v>
      </c>
      <c r="D23" s="53">
        <v>27336.999999999993</v>
      </c>
      <c r="E23" s="53">
        <v>153977.312462</v>
      </c>
      <c r="F23" s="53">
        <v>126214.55610440001</v>
      </c>
      <c r="G23" s="53">
        <v>0</v>
      </c>
      <c r="H23" s="53">
        <v>0</v>
      </c>
      <c r="I23" s="43">
        <f t="shared" si="0"/>
        <v>51.299431424146967</v>
      </c>
      <c r="J23" s="43">
        <f t="shared" si="1"/>
        <v>0</v>
      </c>
      <c r="K23" s="43">
        <f t="shared" si="2"/>
        <v>273372</v>
      </c>
      <c r="L23" s="43">
        <f t="shared" si="3"/>
        <v>153977.312462</v>
      </c>
      <c r="M23" s="43">
        <f t="shared" si="3"/>
        <v>126214.55610440001</v>
      </c>
      <c r="N23" s="44">
        <f t="shared" si="4"/>
        <v>46.169525812592369</v>
      </c>
      <c r="Q23" s="60"/>
      <c r="R23" s="60"/>
    </row>
    <row r="24" spans="1:18" ht="15" customHeight="1" x14ac:dyDescent="0.2">
      <c r="A24" s="62">
        <v>8</v>
      </c>
      <c r="B24" s="63" t="s">
        <v>21</v>
      </c>
      <c r="C24" s="53">
        <v>100000</v>
      </c>
      <c r="D24" s="53">
        <v>11999.999999999996</v>
      </c>
      <c r="E24" s="64">
        <v>105936</v>
      </c>
      <c r="F24" s="64">
        <v>77020.966846200085</v>
      </c>
      <c r="G24" s="64">
        <v>0</v>
      </c>
      <c r="H24" s="64">
        <v>0</v>
      </c>
      <c r="I24" s="45">
        <f t="shared" si="0"/>
        <v>77.020966846200096</v>
      </c>
      <c r="J24" s="45">
        <f t="shared" si="1"/>
        <v>0</v>
      </c>
      <c r="K24" s="45">
        <f t="shared" si="2"/>
        <v>112000</v>
      </c>
      <c r="L24" s="45">
        <f t="shared" si="3"/>
        <v>105936</v>
      </c>
      <c r="M24" s="45">
        <f t="shared" si="3"/>
        <v>77020.966846200085</v>
      </c>
      <c r="N24" s="46">
        <f t="shared" si="4"/>
        <v>68.768720398392929</v>
      </c>
      <c r="Q24" s="60"/>
      <c r="R24" s="60"/>
    </row>
    <row r="25" spans="1:18" ht="15" customHeight="1" x14ac:dyDescent="0.2">
      <c r="A25" s="58">
        <v>9</v>
      </c>
      <c r="B25" s="61" t="s">
        <v>22</v>
      </c>
      <c r="C25" s="53">
        <v>92950</v>
      </c>
      <c r="D25" s="53">
        <v>17050</v>
      </c>
      <c r="E25" s="53">
        <v>55294</v>
      </c>
      <c r="F25" s="53">
        <v>48696.325890600005</v>
      </c>
      <c r="G25" s="53">
        <v>0</v>
      </c>
      <c r="H25" s="53">
        <v>0</v>
      </c>
      <c r="I25" s="43">
        <f t="shared" si="0"/>
        <v>52.389807305648205</v>
      </c>
      <c r="J25" s="43">
        <f t="shared" si="1"/>
        <v>0</v>
      </c>
      <c r="K25" s="43">
        <f t="shared" si="2"/>
        <v>110000</v>
      </c>
      <c r="L25" s="43">
        <f t="shared" si="3"/>
        <v>55294</v>
      </c>
      <c r="M25" s="43">
        <f t="shared" si="3"/>
        <v>48696.325890600005</v>
      </c>
      <c r="N25" s="44">
        <f t="shared" si="4"/>
        <v>44.269387173272733</v>
      </c>
      <c r="Q25" s="60"/>
      <c r="R25" s="60"/>
    </row>
    <row r="26" spans="1:18" ht="15" customHeight="1" x14ac:dyDescent="0.2">
      <c r="A26" s="58">
        <v>10</v>
      </c>
      <c r="B26" s="61" t="s">
        <v>23</v>
      </c>
      <c r="C26" s="53">
        <v>16902</v>
      </c>
      <c r="D26" s="53">
        <v>2997.9999999999995</v>
      </c>
      <c r="E26" s="53">
        <v>36488</v>
      </c>
      <c r="F26" s="53">
        <v>17160.21</v>
      </c>
      <c r="G26" s="53">
        <v>0</v>
      </c>
      <c r="H26" s="53">
        <v>0</v>
      </c>
      <c r="I26" s="43">
        <f t="shared" si="0"/>
        <v>101.52768903088392</v>
      </c>
      <c r="J26" s="43">
        <f t="shared" si="1"/>
        <v>0</v>
      </c>
      <c r="K26" s="43">
        <f t="shared" si="2"/>
        <v>19900</v>
      </c>
      <c r="L26" s="43">
        <f t="shared" si="3"/>
        <v>36488</v>
      </c>
      <c r="M26" s="43">
        <f t="shared" si="3"/>
        <v>17160.21</v>
      </c>
      <c r="N26" s="44">
        <f t="shared" si="4"/>
        <v>86.23221105527638</v>
      </c>
      <c r="Q26" s="60"/>
      <c r="R26" s="60"/>
    </row>
    <row r="27" spans="1:18" ht="15" customHeight="1" x14ac:dyDescent="0.2">
      <c r="A27" s="58">
        <v>11</v>
      </c>
      <c r="B27" s="61" t="s">
        <v>24</v>
      </c>
      <c r="C27" s="53">
        <v>27000</v>
      </c>
      <c r="D27" s="53">
        <v>3000.0000000000027</v>
      </c>
      <c r="E27" s="53">
        <v>78058.190690499992</v>
      </c>
      <c r="F27" s="53">
        <v>29772.667073899975</v>
      </c>
      <c r="G27" s="53">
        <v>0</v>
      </c>
      <c r="H27" s="53">
        <v>0</v>
      </c>
      <c r="I27" s="43">
        <f t="shared" si="0"/>
        <v>110.26913731074063</v>
      </c>
      <c r="J27" s="43">
        <f t="shared" si="1"/>
        <v>0</v>
      </c>
      <c r="K27" s="43">
        <f t="shared" si="2"/>
        <v>30000.000000000004</v>
      </c>
      <c r="L27" s="43">
        <f t="shared" si="3"/>
        <v>78058.190690499992</v>
      </c>
      <c r="M27" s="43">
        <f t="shared" si="3"/>
        <v>29772.667073899975</v>
      </c>
      <c r="N27" s="44">
        <f t="shared" si="4"/>
        <v>99.242223579666572</v>
      </c>
      <c r="Q27" s="60"/>
      <c r="R27" s="60"/>
    </row>
    <row r="28" spans="1:18" ht="15" customHeight="1" x14ac:dyDescent="0.2">
      <c r="A28" s="58">
        <v>12</v>
      </c>
      <c r="B28" s="61" t="s">
        <v>25</v>
      </c>
      <c r="C28" s="53">
        <v>116895</v>
      </c>
      <c r="D28" s="53">
        <v>27479</v>
      </c>
      <c r="E28" s="53">
        <v>85304.847551999992</v>
      </c>
      <c r="F28" s="53">
        <v>54393.078569499994</v>
      </c>
      <c r="G28" s="53">
        <v>0</v>
      </c>
      <c r="H28" s="53">
        <v>0</v>
      </c>
      <c r="I28" s="43">
        <f t="shared" si="0"/>
        <v>46.531569844304713</v>
      </c>
      <c r="J28" s="43">
        <f t="shared" si="1"/>
        <v>0</v>
      </c>
      <c r="K28" s="43">
        <f t="shared" si="2"/>
        <v>144374</v>
      </c>
      <c r="L28" s="43">
        <f t="shared" si="3"/>
        <v>85304.847551999992</v>
      </c>
      <c r="M28" s="43">
        <f t="shared" si="3"/>
        <v>54393.078569499994</v>
      </c>
      <c r="N28" s="44">
        <f t="shared" si="4"/>
        <v>37.675120568454155</v>
      </c>
      <c r="Q28" s="60"/>
      <c r="R28" s="60"/>
    </row>
    <row r="29" spans="1:18" ht="15" customHeight="1" x14ac:dyDescent="0.2">
      <c r="A29" s="58">
        <v>13</v>
      </c>
      <c r="B29" s="61" t="s">
        <v>26</v>
      </c>
      <c r="C29" s="53">
        <v>296705</v>
      </c>
      <c r="D29" s="53">
        <v>37285.999999999985</v>
      </c>
      <c r="E29" s="53">
        <v>240167</v>
      </c>
      <c r="F29" s="53">
        <v>148205.03064920002</v>
      </c>
      <c r="G29" s="53">
        <v>0</v>
      </c>
      <c r="H29" s="53">
        <v>0</v>
      </c>
      <c r="I29" s="43">
        <f t="shared" si="0"/>
        <v>49.950297652280895</v>
      </c>
      <c r="J29" s="43">
        <f t="shared" si="1"/>
        <v>0</v>
      </c>
      <c r="K29" s="43">
        <f t="shared" si="2"/>
        <v>333991</v>
      </c>
      <c r="L29" s="43">
        <f t="shared" si="3"/>
        <v>240167</v>
      </c>
      <c r="M29" s="43">
        <f t="shared" si="3"/>
        <v>148205.03064920002</v>
      </c>
      <c r="N29" s="44">
        <f t="shared" si="4"/>
        <v>44.373959372917241</v>
      </c>
      <c r="Q29" s="60"/>
      <c r="R29" s="60"/>
    </row>
    <row r="30" spans="1:18" ht="15" customHeight="1" x14ac:dyDescent="0.2">
      <c r="A30" s="58">
        <v>14</v>
      </c>
      <c r="B30" s="61" t="s">
        <v>27</v>
      </c>
      <c r="C30" s="53">
        <v>111532.00000000001</v>
      </c>
      <c r="D30" s="53">
        <v>48467.999999999978</v>
      </c>
      <c r="E30" s="53">
        <v>165344.03030699998</v>
      </c>
      <c r="F30" s="53">
        <v>99109.900220900003</v>
      </c>
      <c r="G30" s="53">
        <v>0</v>
      </c>
      <c r="H30" s="53">
        <v>0</v>
      </c>
      <c r="I30" s="43">
        <f t="shared" si="0"/>
        <v>88.862299807140545</v>
      </c>
      <c r="J30" s="43">
        <f t="shared" si="1"/>
        <v>0</v>
      </c>
      <c r="K30" s="43">
        <f t="shared" si="2"/>
        <v>160000</v>
      </c>
      <c r="L30" s="43">
        <f t="shared" si="3"/>
        <v>165344.03030699998</v>
      </c>
      <c r="M30" s="43">
        <f t="shared" si="3"/>
        <v>99109.900220900003</v>
      </c>
      <c r="N30" s="44">
        <f t="shared" si="4"/>
        <v>61.943687638062507</v>
      </c>
      <c r="Q30" s="60"/>
      <c r="R30" s="60"/>
    </row>
    <row r="31" spans="1:18" ht="15" customHeight="1" x14ac:dyDescent="0.2">
      <c r="A31" s="58">
        <v>15</v>
      </c>
      <c r="B31" s="61" t="s">
        <v>28</v>
      </c>
      <c r="C31" s="53">
        <v>124011</v>
      </c>
      <c r="D31" s="53">
        <v>124011.12</v>
      </c>
      <c r="E31" s="53">
        <v>192446.07149999999</v>
      </c>
      <c r="F31" s="53">
        <v>199143.77447409998</v>
      </c>
      <c r="G31" s="53">
        <v>0</v>
      </c>
      <c r="H31" s="53">
        <v>0</v>
      </c>
      <c r="I31" s="43">
        <f t="shared" si="0"/>
        <v>160.58557262992795</v>
      </c>
      <c r="J31" s="43">
        <f t="shared" si="1"/>
        <v>0</v>
      </c>
      <c r="K31" s="43">
        <f t="shared" si="2"/>
        <v>248022.12</v>
      </c>
      <c r="L31" s="43">
        <f t="shared" si="3"/>
        <v>192446.07149999999</v>
      </c>
      <c r="M31" s="43">
        <f t="shared" si="3"/>
        <v>199143.77447409998</v>
      </c>
      <c r="N31" s="44">
        <f t="shared" si="4"/>
        <v>80.292747467080744</v>
      </c>
      <c r="Q31" s="60"/>
      <c r="R31" s="60"/>
    </row>
    <row r="32" spans="1:18" ht="15" customHeight="1" x14ac:dyDescent="0.2">
      <c r="A32" s="58">
        <v>16</v>
      </c>
      <c r="B32" s="61" t="s">
        <v>29</v>
      </c>
      <c r="C32" s="53">
        <v>228394</v>
      </c>
      <c r="D32" s="53">
        <v>57414</v>
      </c>
      <c r="E32" s="53">
        <v>242860.54933050001</v>
      </c>
      <c r="F32" s="53">
        <v>125512.733431</v>
      </c>
      <c r="G32" s="53">
        <v>0</v>
      </c>
      <c r="H32" s="53">
        <v>0</v>
      </c>
      <c r="I32" s="43">
        <f t="shared" si="0"/>
        <v>54.954479290611836</v>
      </c>
      <c r="J32" s="43">
        <f t="shared" si="1"/>
        <v>0</v>
      </c>
      <c r="K32" s="43">
        <f t="shared" si="2"/>
        <v>285808</v>
      </c>
      <c r="L32" s="43">
        <f t="shared" si="3"/>
        <v>242860.54933050001</v>
      </c>
      <c r="M32" s="43">
        <f t="shared" si="3"/>
        <v>125512.733431</v>
      </c>
      <c r="N32" s="44">
        <f t="shared" si="4"/>
        <v>43.915052563609137</v>
      </c>
      <c r="Q32" s="60"/>
      <c r="R32" s="60"/>
    </row>
    <row r="33" spans="1:18" ht="15" customHeight="1" x14ac:dyDescent="0.2">
      <c r="A33" s="58">
        <v>17</v>
      </c>
      <c r="B33" s="61" t="s">
        <v>30</v>
      </c>
      <c r="C33" s="53"/>
      <c r="D33" s="53"/>
      <c r="E33" s="53"/>
      <c r="F33" s="53"/>
      <c r="G33" s="53"/>
      <c r="H33" s="53"/>
      <c r="I33" s="43"/>
      <c r="J33" s="43"/>
      <c r="K33" s="43"/>
      <c r="L33" s="43"/>
      <c r="M33" s="43"/>
      <c r="N33" s="44"/>
      <c r="Q33" s="60"/>
      <c r="R33" s="60"/>
    </row>
    <row r="34" spans="1:18" ht="15" customHeight="1" x14ac:dyDescent="0.2">
      <c r="A34" s="58">
        <v>18</v>
      </c>
      <c r="B34" s="65" t="s">
        <v>31</v>
      </c>
      <c r="C34" s="53"/>
      <c r="D34" s="53"/>
      <c r="E34" s="53"/>
      <c r="F34" s="53"/>
      <c r="G34" s="53"/>
      <c r="H34" s="53"/>
      <c r="I34" s="43"/>
      <c r="J34" s="43"/>
      <c r="K34" s="43"/>
      <c r="L34" s="43"/>
      <c r="M34" s="43"/>
      <c r="N34" s="44"/>
      <c r="Q34" s="60"/>
      <c r="R34" s="60"/>
    </row>
    <row r="35" spans="1:18" ht="15" customHeight="1" x14ac:dyDescent="0.2">
      <c r="A35" s="58">
        <v>19</v>
      </c>
      <c r="B35" s="61" t="s">
        <v>32</v>
      </c>
      <c r="C35" s="53">
        <v>103529.99999999999</v>
      </c>
      <c r="D35" s="53">
        <v>15469.999999999998</v>
      </c>
      <c r="E35" s="53">
        <v>79312.053396000003</v>
      </c>
      <c r="F35" s="53">
        <v>80231.510724399981</v>
      </c>
      <c r="G35" s="53">
        <v>0</v>
      </c>
      <c r="H35" s="53">
        <v>0</v>
      </c>
      <c r="I35" s="43">
        <f t="shared" si="0"/>
        <v>77.495905268424607</v>
      </c>
      <c r="J35" s="43">
        <f t="shared" si="1"/>
        <v>0</v>
      </c>
      <c r="K35" s="43">
        <f t="shared" si="2"/>
        <v>118999.99999999999</v>
      </c>
      <c r="L35" s="43">
        <f t="shared" si="3"/>
        <v>79312.053396000003</v>
      </c>
      <c r="M35" s="43">
        <f t="shared" si="3"/>
        <v>80231.510724399981</v>
      </c>
      <c r="N35" s="44">
        <f t="shared" si="4"/>
        <v>67.421437583529411</v>
      </c>
      <c r="Q35" s="60"/>
      <c r="R35" s="60"/>
    </row>
    <row r="36" spans="1:18" ht="15" customHeight="1" x14ac:dyDescent="0.2">
      <c r="A36" s="58">
        <v>20</v>
      </c>
      <c r="B36" s="61" t="s">
        <v>33</v>
      </c>
      <c r="C36" s="53">
        <v>203168</v>
      </c>
      <c r="D36" s="53">
        <v>50791.619999999995</v>
      </c>
      <c r="E36" s="53">
        <v>160443.12411949999</v>
      </c>
      <c r="F36" s="53">
        <v>100621.4647747</v>
      </c>
      <c r="G36" s="53">
        <v>0</v>
      </c>
      <c r="H36" s="53">
        <v>0</v>
      </c>
      <c r="I36" s="43">
        <f t="shared" si="0"/>
        <v>49.526236796493542</v>
      </c>
      <c r="J36" s="43">
        <f t="shared" si="1"/>
        <v>0</v>
      </c>
      <c r="K36" s="43">
        <f t="shared" si="2"/>
        <v>253959.62</v>
      </c>
      <c r="L36" s="43">
        <f t="shared" si="3"/>
        <v>160443.12411949999</v>
      </c>
      <c r="M36" s="43">
        <f t="shared" si="3"/>
        <v>100621.4647747</v>
      </c>
      <c r="N36" s="44">
        <f t="shared" si="4"/>
        <v>39.621048722115745</v>
      </c>
      <c r="Q36" s="60"/>
      <c r="R36" s="60"/>
    </row>
    <row r="37" spans="1:18" ht="15" customHeight="1" x14ac:dyDescent="0.2">
      <c r="A37" s="58">
        <v>21</v>
      </c>
      <c r="B37" s="61" t="s">
        <v>34</v>
      </c>
      <c r="C37" s="53">
        <v>61598</v>
      </c>
      <c r="D37" s="53">
        <v>15401.000000000002</v>
      </c>
      <c r="E37" s="53">
        <v>33669.941908000001</v>
      </c>
      <c r="F37" s="53">
        <v>30140.879124799998</v>
      </c>
      <c r="G37" s="53">
        <v>0</v>
      </c>
      <c r="H37" s="53">
        <v>0</v>
      </c>
      <c r="I37" s="43">
        <f t="shared" si="0"/>
        <v>48.931587267119056</v>
      </c>
      <c r="J37" s="43">
        <f t="shared" si="1"/>
        <v>0</v>
      </c>
      <c r="K37" s="43">
        <f t="shared" si="2"/>
        <v>76999</v>
      </c>
      <c r="L37" s="43">
        <f t="shared" si="3"/>
        <v>33669.941908000001</v>
      </c>
      <c r="M37" s="43">
        <f t="shared" si="3"/>
        <v>30140.879124799998</v>
      </c>
      <c r="N37" s="44">
        <f t="shared" si="4"/>
        <v>39.144507233600436</v>
      </c>
      <c r="Q37" s="60"/>
      <c r="R37" s="60"/>
    </row>
    <row r="38" spans="1:18" ht="15" customHeight="1" x14ac:dyDescent="0.2">
      <c r="A38" s="58">
        <v>22</v>
      </c>
      <c r="B38" s="61" t="s">
        <v>35</v>
      </c>
      <c r="C38" s="53">
        <v>329999.99999999994</v>
      </c>
      <c r="D38" s="53">
        <v>142500</v>
      </c>
      <c r="E38" s="53">
        <v>146853</v>
      </c>
      <c r="F38" s="53">
        <v>234272.35996560002</v>
      </c>
      <c r="G38" s="53">
        <v>0</v>
      </c>
      <c r="H38" s="53">
        <v>0</v>
      </c>
      <c r="I38" s="43">
        <f t="shared" si="0"/>
        <v>70.991624232000021</v>
      </c>
      <c r="J38" s="43">
        <f t="shared" si="1"/>
        <v>0</v>
      </c>
      <c r="K38" s="43">
        <f t="shared" si="2"/>
        <v>472499.99999999994</v>
      </c>
      <c r="L38" s="43">
        <f t="shared" si="3"/>
        <v>146853</v>
      </c>
      <c r="M38" s="43">
        <f t="shared" si="3"/>
        <v>234272.35996560002</v>
      </c>
      <c r="N38" s="44">
        <f t="shared" si="4"/>
        <v>49.58145184457144</v>
      </c>
      <c r="Q38" s="60"/>
      <c r="R38" s="60"/>
    </row>
    <row r="39" spans="1:18" ht="15" customHeight="1" x14ac:dyDescent="0.2">
      <c r="A39" s="58">
        <v>23</v>
      </c>
      <c r="B39" s="61" t="s">
        <v>36</v>
      </c>
      <c r="C39" s="53">
        <v>159056</v>
      </c>
      <c r="D39" s="53">
        <v>68166</v>
      </c>
      <c r="E39" s="53">
        <v>128371</v>
      </c>
      <c r="F39" s="53">
        <v>95781.54191</v>
      </c>
      <c r="G39" s="53">
        <v>0</v>
      </c>
      <c r="H39" s="53">
        <v>0</v>
      </c>
      <c r="I39" s="43">
        <f t="shared" si="0"/>
        <v>60.21875434438185</v>
      </c>
      <c r="J39" s="43">
        <f t="shared" si="1"/>
        <v>0</v>
      </c>
      <c r="K39" s="43">
        <f t="shared" si="2"/>
        <v>227222</v>
      </c>
      <c r="L39" s="43">
        <f t="shared" si="3"/>
        <v>128371</v>
      </c>
      <c r="M39" s="43">
        <f t="shared" si="3"/>
        <v>95781.54191</v>
      </c>
      <c r="N39" s="44">
        <f t="shared" si="4"/>
        <v>42.153287054070468</v>
      </c>
      <c r="Q39" s="60"/>
      <c r="R39" s="60"/>
    </row>
    <row r="40" spans="1:18" ht="15" customHeight="1" x14ac:dyDescent="0.2">
      <c r="A40" s="58">
        <v>24</v>
      </c>
      <c r="B40" s="59" t="s">
        <v>37</v>
      </c>
      <c r="C40" s="53">
        <v>19850</v>
      </c>
      <c r="D40" s="53">
        <v>5150</v>
      </c>
      <c r="E40" s="53">
        <v>24624</v>
      </c>
      <c r="F40" s="53">
        <v>10871.330483072305</v>
      </c>
      <c r="G40" s="53">
        <v>0</v>
      </c>
      <c r="H40" s="53">
        <v>0</v>
      </c>
      <c r="I40" s="43">
        <f>(F40/C40)*100</f>
        <v>54.767407975175345</v>
      </c>
      <c r="J40" s="43">
        <f>(H40/D40)*100</f>
        <v>0</v>
      </c>
      <c r="K40" s="43">
        <f>C40+D40</f>
        <v>25000</v>
      </c>
      <c r="L40" s="43">
        <f>E40+G40</f>
        <v>24624</v>
      </c>
      <c r="M40" s="43">
        <f>F40+H40</f>
        <v>10871.330483072305</v>
      </c>
      <c r="N40" s="44">
        <f>(M40/K40)*100</f>
        <v>43.485321932289217</v>
      </c>
      <c r="Q40" s="60"/>
      <c r="R40" s="60"/>
    </row>
    <row r="41" spans="1:18" ht="15" customHeight="1" x14ac:dyDescent="0.2">
      <c r="A41" s="58">
        <v>25</v>
      </c>
      <c r="B41" s="61" t="s">
        <v>38</v>
      </c>
      <c r="C41" s="53">
        <v>165520</v>
      </c>
      <c r="D41" s="53">
        <v>46776</v>
      </c>
      <c r="E41" s="53">
        <v>154015.31787550001</v>
      </c>
      <c r="F41" s="53">
        <v>106498.06024999998</v>
      </c>
      <c r="G41" s="53">
        <v>0</v>
      </c>
      <c r="H41" s="53">
        <v>0</v>
      </c>
      <c r="I41" s="43">
        <f t="shared" si="0"/>
        <v>64.341505709279829</v>
      </c>
      <c r="J41" s="43">
        <f t="shared" si="1"/>
        <v>0</v>
      </c>
      <c r="K41" s="43">
        <f t="shared" si="2"/>
        <v>212296</v>
      </c>
      <c r="L41" s="43">
        <f t="shared" si="3"/>
        <v>154015.31787550001</v>
      </c>
      <c r="M41" s="43">
        <f t="shared" si="3"/>
        <v>106498.06024999998</v>
      </c>
      <c r="N41" s="44">
        <f t="shared" si="4"/>
        <v>50.164892532124952</v>
      </c>
      <c r="Q41" s="60"/>
      <c r="R41" s="60"/>
    </row>
    <row r="42" spans="1:18" ht="15" customHeight="1" x14ac:dyDescent="0.2">
      <c r="A42" s="58">
        <v>26</v>
      </c>
      <c r="B42" s="61" t="s">
        <v>39</v>
      </c>
      <c r="C42" s="53">
        <v>226292</v>
      </c>
      <c r="D42" s="53">
        <v>121850</v>
      </c>
      <c r="E42" s="53">
        <v>257160</v>
      </c>
      <c r="F42" s="53">
        <v>245751.40411389997</v>
      </c>
      <c r="G42" s="53">
        <v>0</v>
      </c>
      <c r="H42" s="53">
        <v>0</v>
      </c>
      <c r="I42" s="43">
        <f t="shared" si="0"/>
        <v>108.59924527331941</v>
      </c>
      <c r="J42" s="43">
        <f t="shared" si="1"/>
        <v>0</v>
      </c>
      <c r="K42" s="43">
        <f t="shared" si="2"/>
        <v>348142</v>
      </c>
      <c r="L42" s="43">
        <f t="shared" si="3"/>
        <v>257160</v>
      </c>
      <c r="M42" s="43">
        <f t="shared" si="3"/>
        <v>245751.40411389997</v>
      </c>
      <c r="N42" s="44">
        <f t="shared" si="4"/>
        <v>70.589415845804297</v>
      </c>
      <c r="Q42" s="60"/>
      <c r="R42" s="60"/>
    </row>
    <row r="43" spans="1:18" ht="15" customHeight="1" x14ac:dyDescent="0.2">
      <c r="A43" s="58">
        <v>27</v>
      </c>
      <c r="B43" s="61" t="s">
        <v>40</v>
      </c>
      <c r="C43" s="53">
        <v>22394</v>
      </c>
      <c r="D43" s="53">
        <v>5606.0000000000009</v>
      </c>
      <c r="E43" s="53">
        <v>48563.255456999999</v>
      </c>
      <c r="F43" s="53">
        <v>16621.422394200003</v>
      </c>
      <c r="G43" s="53">
        <v>0</v>
      </c>
      <c r="H43" s="53">
        <v>0</v>
      </c>
      <c r="I43" s="43">
        <f t="shared" si="0"/>
        <v>74.222659615075486</v>
      </c>
      <c r="J43" s="43">
        <f t="shared" si="1"/>
        <v>0</v>
      </c>
      <c r="K43" s="43">
        <f t="shared" si="2"/>
        <v>28000</v>
      </c>
      <c r="L43" s="43">
        <f t="shared" si="3"/>
        <v>48563.255456999999</v>
      </c>
      <c r="M43" s="43">
        <f t="shared" si="3"/>
        <v>16621.422394200003</v>
      </c>
      <c r="N43" s="44">
        <f t="shared" si="4"/>
        <v>59.362222836428579</v>
      </c>
      <c r="Q43" s="60"/>
      <c r="R43" s="60"/>
    </row>
    <row r="44" spans="1:18" ht="15" customHeight="1" x14ac:dyDescent="0.2">
      <c r="A44" s="58">
        <v>28</v>
      </c>
      <c r="B44" s="61" t="s">
        <v>41</v>
      </c>
      <c r="C44" s="53">
        <v>25241.000000000007</v>
      </c>
      <c r="D44" s="53">
        <v>31058.999999999993</v>
      </c>
      <c r="E44" s="53">
        <v>71883</v>
      </c>
      <c r="F44" s="53">
        <v>32427.212209999983</v>
      </c>
      <c r="G44" s="53">
        <v>0</v>
      </c>
      <c r="H44" s="53">
        <v>0</v>
      </c>
      <c r="I44" s="43">
        <f t="shared" si="0"/>
        <v>128.4703942395308</v>
      </c>
      <c r="J44" s="43">
        <f t="shared" si="1"/>
        <v>0</v>
      </c>
      <c r="K44" s="43">
        <f t="shared" si="2"/>
        <v>56300</v>
      </c>
      <c r="L44" s="43">
        <f t="shared" si="3"/>
        <v>71883</v>
      </c>
      <c r="M44" s="43">
        <f t="shared" si="3"/>
        <v>32427.212209999983</v>
      </c>
      <c r="N44" s="44">
        <f t="shared" si="4"/>
        <v>57.597179769094112</v>
      </c>
      <c r="Q44" s="60"/>
      <c r="R44" s="60"/>
    </row>
    <row r="45" spans="1:18" ht="15" customHeight="1" x14ac:dyDescent="0.2">
      <c r="A45" s="58">
        <v>29</v>
      </c>
      <c r="B45" s="61" t="s">
        <v>42</v>
      </c>
      <c r="C45" s="53">
        <v>149750</v>
      </c>
      <c r="D45" s="53">
        <v>109749.99999999999</v>
      </c>
      <c r="E45" s="53">
        <v>170609</v>
      </c>
      <c r="F45" s="53">
        <v>140233.9352903562</v>
      </c>
      <c r="G45" s="53">
        <v>0</v>
      </c>
      <c r="H45" s="53">
        <v>0</v>
      </c>
      <c r="I45" s="43">
        <f t="shared" si="0"/>
        <v>93.645365803242868</v>
      </c>
      <c r="J45" s="43">
        <f t="shared" si="1"/>
        <v>0</v>
      </c>
      <c r="K45" s="43">
        <f t="shared" si="2"/>
        <v>259500</v>
      </c>
      <c r="L45" s="43">
        <f t="shared" si="3"/>
        <v>170609</v>
      </c>
      <c r="M45" s="43">
        <f t="shared" si="3"/>
        <v>140233.9352903562</v>
      </c>
      <c r="N45" s="44">
        <f t="shared" si="4"/>
        <v>54.040052135012019</v>
      </c>
      <c r="Q45" s="60"/>
      <c r="R45" s="60"/>
    </row>
    <row r="46" spans="1:18" ht="15" customHeight="1" x14ac:dyDescent="0.2">
      <c r="A46" s="58">
        <v>30</v>
      </c>
      <c r="B46" s="61" t="s">
        <v>43</v>
      </c>
      <c r="C46" s="53">
        <v>227000</v>
      </c>
      <c r="D46" s="53">
        <v>88000.000000000015</v>
      </c>
      <c r="E46" s="53">
        <v>262499</v>
      </c>
      <c r="F46" s="53">
        <v>173708.07258579999</v>
      </c>
      <c r="G46" s="53">
        <v>0</v>
      </c>
      <c r="H46" s="53">
        <v>0</v>
      </c>
      <c r="I46" s="43">
        <f t="shared" si="0"/>
        <v>76.523379993744484</v>
      </c>
      <c r="J46" s="43">
        <f t="shared" si="1"/>
        <v>0</v>
      </c>
      <c r="K46" s="43">
        <f t="shared" si="2"/>
        <v>315000</v>
      </c>
      <c r="L46" s="43">
        <f t="shared" si="3"/>
        <v>262499</v>
      </c>
      <c r="M46" s="43">
        <f t="shared" si="3"/>
        <v>173708.07258579999</v>
      </c>
      <c r="N46" s="44">
        <f t="shared" si="4"/>
        <v>55.145419868507936</v>
      </c>
      <c r="Q46" s="60"/>
      <c r="R46" s="60"/>
    </row>
    <row r="47" spans="1:18" ht="15" customHeight="1" x14ac:dyDescent="0.2">
      <c r="A47" s="58">
        <v>31</v>
      </c>
      <c r="B47" s="61" t="s">
        <v>44</v>
      </c>
      <c r="C47" s="53">
        <v>31100</v>
      </c>
      <c r="D47" s="53">
        <v>9210</v>
      </c>
      <c r="E47" s="53">
        <v>32353</v>
      </c>
      <c r="F47" s="53">
        <v>22054.912069999998</v>
      </c>
      <c r="G47" s="53">
        <v>0</v>
      </c>
      <c r="H47" s="53">
        <v>0</v>
      </c>
      <c r="I47" s="43">
        <f t="shared" si="0"/>
        <v>70.916115980707389</v>
      </c>
      <c r="J47" s="43">
        <f t="shared" si="1"/>
        <v>0</v>
      </c>
      <c r="K47" s="43">
        <f t="shared" si="2"/>
        <v>40310</v>
      </c>
      <c r="L47" s="43">
        <f t="shared" si="3"/>
        <v>32353</v>
      </c>
      <c r="M47" s="43">
        <f t="shared" si="3"/>
        <v>22054.912069999998</v>
      </c>
      <c r="N47" s="44">
        <f t="shared" si="4"/>
        <v>54.713252468370129</v>
      </c>
      <c r="Q47" s="60"/>
      <c r="R47" s="60"/>
    </row>
    <row r="48" spans="1:18" ht="15" customHeight="1" x14ac:dyDescent="0.2">
      <c r="A48" s="58">
        <v>32</v>
      </c>
      <c r="B48" s="61" t="s">
        <v>45</v>
      </c>
      <c r="C48" s="53">
        <v>121830.99999999999</v>
      </c>
      <c r="D48" s="53">
        <v>283270.00000000006</v>
      </c>
      <c r="E48" s="53">
        <v>88423</v>
      </c>
      <c r="F48" s="53">
        <v>135635.04289919999</v>
      </c>
      <c r="G48" s="53">
        <v>0</v>
      </c>
      <c r="H48" s="53">
        <v>0</v>
      </c>
      <c r="I48" s="43">
        <f t="shared" si="0"/>
        <v>111.33048476922951</v>
      </c>
      <c r="J48" s="43">
        <f t="shared" si="1"/>
        <v>0</v>
      </c>
      <c r="K48" s="43">
        <f t="shared" si="2"/>
        <v>405101.00000000006</v>
      </c>
      <c r="L48" s="43">
        <f t="shared" si="3"/>
        <v>88423</v>
      </c>
      <c r="M48" s="43">
        <f t="shared" si="3"/>
        <v>135635.04289919999</v>
      </c>
      <c r="N48" s="44">
        <f t="shared" si="4"/>
        <v>33.481784270885527</v>
      </c>
      <c r="Q48" s="60"/>
      <c r="R48" s="60"/>
    </row>
    <row r="49" spans="1:18" ht="15" customHeight="1" x14ac:dyDescent="0.2">
      <c r="A49" s="58">
        <v>33</v>
      </c>
      <c r="B49" s="61" t="s">
        <v>46</v>
      </c>
      <c r="C49" s="53">
        <v>16679</v>
      </c>
      <c r="D49" s="53">
        <v>5321.0000000000009</v>
      </c>
      <c r="E49" s="53">
        <v>26093.439472999999</v>
      </c>
      <c r="F49" s="53">
        <v>13001.2233235</v>
      </c>
      <c r="G49" s="53">
        <v>0</v>
      </c>
      <c r="H49" s="53">
        <v>0</v>
      </c>
      <c r="I49" s="43">
        <f t="shared" si="0"/>
        <v>77.949657194675936</v>
      </c>
      <c r="J49" s="43">
        <f t="shared" si="1"/>
        <v>0</v>
      </c>
      <c r="K49" s="43">
        <f t="shared" si="2"/>
        <v>22000</v>
      </c>
      <c r="L49" s="43">
        <f t="shared" si="3"/>
        <v>26093.439472999999</v>
      </c>
      <c r="M49" s="43">
        <f t="shared" si="3"/>
        <v>13001.2233235</v>
      </c>
      <c r="N49" s="44">
        <f t="shared" si="4"/>
        <v>59.096469652272731</v>
      </c>
      <c r="Q49" s="60"/>
      <c r="R49" s="60"/>
    </row>
    <row r="50" spans="1:18" ht="15" customHeight="1" x14ac:dyDescent="0.2">
      <c r="A50" s="58">
        <v>34</v>
      </c>
      <c r="B50" s="61" t="s">
        <v>47</v>
      </c>
      <c r="C50" s="53">
        <v>92498.999999999985</v>
      </c>
      <c r="D50" s="53">
        <v>10397.000000000007</v>
      </c>
      <c r="E50" s="53">
        <v>62943.158035499997</v>
      </c>
      <c r="F50" s="53">
        <v>64178.952382499978</v>
      </c>
      <c r="G50" s="53">
        <v>0</v>
      </c>
      <c r="H50" s="53">
        <v>0</v>
      </c>
      <c r="I50" s="43">
        <f t="shared" si="0"/>
        <v>69.383401315149342</v>
      </c>
      <c r="J50" s="43">
        <f t="shared" si="1"/>
        <v>0</v>
      </c>
      <c r="K50" s="43">
        <f t="shared" si="2"/>
        <v>102896</v>
      </c>
      <c r="L50" s="43">
        <f t="shared" si="3"/>
        <v>62943.158035499997</v>
      </c>
      <c r="M50" s="43">
        <f t="shared" si="3"/>
        <v>64178.952382499978</v>
      </c>
      <c r="N50" s="44">
        <f t="shared" si="4"/>
        <v>62.372640707607665</v>
      </c>
      <c r="Q50" s="60"/>
      <c r="R50" s="60"/>
    </row>
    <row r="51" spans="1:18" ht="15" customHeight="1" x14ac:dyDescent="0.2">
      <c r="A51" s="58">
        <v>35</v>
      </c>
      <c r="B51" s="61" t="s">
        <v>48</v>
      </c>
      <c r="C51" s="53">
        <v>160000</v>
      </c>
      <c r="D51" s="53">
        <v>4999.9999999999991</v>
      </c>
      <c r="E51" s="53">
        <v>104777.68410300001</v>
      </c>
      <c r="F51" s="53">
        <v>75805.539296500196</v>
      </c>
      <c r="G51" s="53">
        <v>0</v>
      </c>
      <c r="H51" s="53">
        <v>0</v>
      </c>
      <c r="I51" s="43">
        <f t="shared" si="0"/>
        <v>47.378462060312621</v>
      </c>
      <c r="J51" s="43">
        <f t="shared" si="1"/>
        <v>0</v>
      </c>
      <c r="K51" s="43">
        <f t="shared" si="2"/>
        <v>165000</v>
      </c>
      <c r="L51" s="43">
        <f t="shared" si="3"/>
        <v>104777.68410300001</v>
      </c>
      <c r="M51" s="43">
        <f t="shared" si="3"/>
        <v>75805.539296500196</v>
      </c>
      <c r="N51" s="44">
        <f t="shared" si="4"/>
        <v>45.942751088788</v>
      </c>
      <c r="Q51" s="60"/>
      <c r="R51" s="60"/>
    </row>
    <row r="52" spans="1:18" ht="15" customHeight="1" x14ac:dyDescent="0.2">
      <c r="A52" s="58">
        <v>36</v>
      </c>
      <c r="B52" s="61" t="s">
        <v>49</v>
      </c>
      <c r="C52" s="53">
        <v>218250</v>
      </c>
      <c r="D52" s="53">
        <v>6749.9999999999964</v>
      </c>
      <c r="E52" s="53">
        <v>201266.4183625</v>
      </c>
      <c r="F52" s="53">
        <v>157685.9708899</v>
      </c>
      <c r="G52" s="53">
        <v>0</v>
      </c>
      <c r="H52" s="53">
        <v>0</v>
      </c>
      <c r="I52" s="43">
        <f t="shared" si="0"/>
        <v>72.250158483344791</v>
      </c>
      <c r="J52" s="43">
        <f t="shared" si="1"/>
        <v>0</v>
      </c>
      <c r="K52" s="43">
        <f t="shared" si="2"/>
        <v>225000</v>
      </c>
      <c r="L52" s="43">
        <f t="shared" si="3"/>
        <v>201266.4183625</v>
      </c>
      <c r="M52" s="43">
        <f t="shared" si="3"/>
        <v>157685.9708899</v>
      </c>
      <c r="N52" s="44">
        <f t="shared" si="4"/>
        <v>70.082653728844448</v>
      </c>
      <c r="Q52" s="60"/>
      <c r="R52" s="60"/>
    </row>
    <row r="53" spans="1:18" ht="15" customHeight="1" x14ac:dyDescent="0.2">
      <c r="A53" s="66"/>
      <c r="B53" s="67" t="s">
        <v>6</v>
      </c>
      <c r="C53" s="47">
        <f t="shared" ref="C53:H53" si="5">SUM(C17:C52)</f>
        <v>4578528</v>
      </c>
      <c r="D53" s="47">
        <f t="shared" si="5"/>
        <v>1667354.74</v>
      </c>
      <c r="E53" s="47">
        <f t="shared" si="5"/>
        <v>4580253.145246</v>
      </c>
      <c r="F53" s="47">
        <f t="shared" si="5"/>
        <v>3466919.2679579291</v>
      </c>
      <c r="G53" s="47">
        <f t="shared" si="5"/>
        <v>0</v>
      </c>
      <c r="H53" s="47">
        <f t="shared" si="5"/>
        <v>0</v>
      </c>
      <c r="I53" s="47">
        <f t="shared" si="0"/>
        <v>75.721263863799209</v>
      </c>
      <c r="J53" s="47">
        <f t="shared" si="1"/>
        <v>0</v>
      </c>
      <c r="K53" s="47">
        <f t="shared" si="2"/>
        <v>6245882.7400000002</v>
      </c>
      <c r="L53" s="47">
        <f t="shared" si="3"/>
        <v>4580253.145246</v>
      </c>
      <c r="M53" s="47">
        <f t="shared" si="3"/>
        <v>3466919.2679579291</v>
      </c>
      <c r="N53" s="47">
        <f t="shared" si="4"/>
        <v>55.507274348188119</v>
      </c>
    </row>
    <row r="54" spans="1:18" ht="15" customHeight="1" x14ac:dyDescent="0.2"/>
    <row r="55" spans="1:18" ht="15" customHeight="1" x14ac:dyDescent="0.2">
      <c r="A55" s="101" t="s">
        <v>50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</row>
    <row r="56" spans="1:18" ht="15" customHeight="1" x14ac:dyDescent="0.2">
      <c r="A56" s="58">
        <v>1</v>
      </c>
      <c r="B56" s="68" t="s">
        <v>51</v>
      </c>
      <c r="C56" s="43">
        <f t="shared" ref="C56:H56" si="6">C33+C34+C40+C43+C44+C47+C49</f>
        <v>115264</v>
      </c>
      <c r="D56" s="43">
        <f t="shared" si="6"/>
        <v>56345.999999999993</v>
      </c>
      <c r="E56" s="43">
        <f t="shared" si="6"/>
        <v>203516.69493</v>
      </c>
      <c r="F56" s="43">
        <f t="shared" si="6"/>
        <v>94976.100480772293</v>
      </c>
      <c r="G56" s="43">
        <f t="shared" si="6"/>
        <v>0</v>
      </c>
      <c r="H56" s="43">
        <f t="shared" si="6"/>
        <v>0</v>
      </c>
      <c r="I56" s="48">
        <f>(F56/C56)*100</f>
        <v>82.398754581458462</v>
      </c>
      <c r="J56" s="48">
        <f>(H56/D56)*100</f>
        <v>0</v>
      </c>
      <c r="K56" s="43">
        <f>K33+K34+K40+K43+K44+K47+K49</f>
        <v>171610</v>
      </c>
      <c r="L56" s="43">
        <f>L33+L34+L40+L43+L44+L47+L49</f>
        <v>203516.69493</v>
      </c>
      <c r="M56" s="43">
        <f>M33+M34+M40+M43+M44+M47+M49</f>
        <v>94976.100480772293</v>
      </c>
      <c r="N56" s="48">
        <f>(M56/K56)*100</f>
        <v>55.344152718823082</v>
      </c>
    </row>
    <row r="57" spans="1:18" ht="15" customHeight="1" x14ac:dyDescent="0.2">
      <c r="A57" s="58">
        <v>2</v>
      </c>
      <c r="B57" s="68" t="s">
        <v>52</v>
      </c>
      <c r="C57" s="43">
        <f t="shared" ref="C57:H57" si="7">C20+C21+C28+C30+C32+C36+C39+C41</f>
        <v>1199218</v>
      </c>
      <c r="D57" s="43">
        <f t="shared" si="7"/>
        <v>353041.62</v>
      </c>
      <c r="E57" s="43">
        <f t="shared" si="7"/>
        <v>1364231.8691844998</v>
      </c>
      <c r="F57" s="43">
        <f t="shared" si="7"/>
        <v>828817.35717620002</v>
      </c>
      <c r="G57" s="48">
        <f t="shared" si="7"/>
        <v>0</v>
      </c>
      <c r="H57" s="48">
        <f t="shared" si="7"/>
        <v>0</v>
      </c>
      <c r="I57" s="48">
        <f>(F57/C57)*100</f>
        <v>69.113151835296009</v>
      </c>
      <c r="J57" s="48">
        <f>(H57/D57)*100</f>
        <v>0</v>
      </c>
      <c r="K57" s="48">
        <f>K20+K21+K28+K30+K32+K36+K39+K41</f>
        <v>1552259.62</v>
      </c>
      <c r="L57" s="48">
        <f>L20+L21+L28+L30+L32+L36+L39+L41</f>
        <v>1364231.8691844998</v>
      </c>
      <c r="M57" s="48">
        <f>M20+M21+M28+M30+M32+M36+M39+M41</f>
        <v>828817.35717620002</v>
      </c>
      <c r="N57" s="48">
        <f>(M57/K57)*100</f>
        <v>53.394248391013356</v>
      </c>
    </row>
    <row r="58" spans="1:18" ht="15" customHeight="1" x14ac:dyDescent="0.2">
      <c r="A58" s="58">
        <v>3</v>
      </c>
      <c r="B58" s="68" t="s">
        <v>53</v>
      </c>
      <c r="C58" s="43">
        <f t="shared" ref="C58:H58" si="8">C18+C19+C22+C23+C24+C26+C27+C35+C50+C51+C52</f>
        <v>1292841</v>
      </c>
      <c r="D58" s="43">
        <f t="shared" si="8"/>
        <v>134872</v>
      </c>
      <c r="E58" s="43">
        <f t="shared" si="8"/>
        <v>1179992.5677234998</v>
      </c>
      <c r="F58" s="43">
        <f t="shared" si="8"/>
        <v>872558.5362457002</v>
      </c>
      <c r="G58" s="43">
        <f t="shared" si="8"/>
        <v>0</v>
      </c>
      <c r="H58" s="43">
        <f t="shared" si="8"/>
        <v>0</v>
      </c>
      <c r="I58" s="48">
        <f>(F58/C58)*100</f>
        <v>67.491558222991088</v>
      </c>
      <c r="J58" s="48">
        <f>(H58/D58)*100</f>
        <v>0</v>
      </c>
      <c r="K58" s="43">
        <f>K18+K19+K22+K23+K24+K26+K27+K35+K50+K51+K52</f>
        <v>1427713</v>
      </c>
      <c r="L58" s="43">
        <f>L18+L19+L22+L23+L24+L26+L27+L35+L50+L51+L52</f>
        <v>1179992.5677234998</v>
      </c>
      <c r="M58" s="43">
        <f>M18+M19+M22+M23+M24+M26+M27+M35+M50+M51+M52</f>
        <v>872558.5362457002</v>
      </c>
      <c r="N58" s="48">
        <f>(M58/K58)*100</f>
        <v>61.115822034659637</v>
      </c>
    </row>
    <row r="59" spans="1:18" ht="15" customHeight="1" x14ac:dyDescent="0.2">
      <c r="A59" s="58">
        <v>4</v>
      </c>
      <c r="B59" s="69" t="s">
        <v>54</v>
      </c>
      <c r="C59" s="43">
        <f t="shared" ref="C59:H59" si="9">C17+C25+C29+C31+C37+C38+C42+C45+C46+C48</f>
        <v>1971205</v>
      </c>
      <c r="D59" s="43">
        <f t="shared" si="9"/>
        <v>1123095.1200000001</v>
      </c>
      <c r="E59" s="43">
        <f t="shared" si="9"/>
        <v>1832512.0134080001</v>
      </c>
      <c r="F59" s="43">
        <f t="shared" si="9"/>
        <v>1670567.274055256</v>
      </c>
      <c r="G59" s="43">
        <f t="shared" si="9"/>
        <v>0</v>
      </c>
      <c r="H59" s="43">
        <f t="shared" si="9"/>
        <v>0</v>
      </c>
      <c r="I59" s="48">
        <f>(F59/C59)*100</f>
        <v>84.748530673129181</v>
      </c>
      <c r="J59" s="48">
        <f>(H59/D59)*100</f>
        <v>0</v>
      </c>
      <c r="K59" s="43">
        <f>K17+K25+K29+K31+K37+K38+K42+K45+K46+K48</f>
        <v>3094300.12</v>
      </c>
      <c r="L59" s="43">
        <f>L17+L25+L29+L31+L37+L38+L42+L45+L46+L48</f>
        <v>1832512.0134080001</v>
      </c>
      <c r="M59" s="43">
        <f>M17+M25+M29+M31+M37+M38+M42+M45+M46+M48</f>
        <v>1670567.274055256</v>
      </c>
      <c r="N59" s="48">
        <f>(M59/K59)*100</f>
        <v>53.98853405516644</v>
      </c>
    </row>
    <row r="60" spans="1:18" ht="15" customHeight="1" x14ac:dyDescent="0.2">
      <c r="A60" s="66"/>
      <c r="B60" s="67" t="s">
        <v>6</v>
      </c>
      <c r="C60" s="47">
        <f t="shared" ref="C60:H60" si="10">SUM(C56:C59)</f>
        <v>4578528</v>
      </c>
      <c r="D60" s="47">
        <f t="shared" si="10"/>
        <v>1667354.7400000002</v>
      </c>
      <c r="E60" s="47">
        <f t="shared" si="10"/>
        <v>4580253.1452459991</v>
      </c>
      <c r="F60" s="47">
        <f t="shared" si="10"/>
        <v>3466919.2679579286</v>
      </c>
      <c r="G60" s="47">
        <f t="shared" si="10"/>
        <v>0</v>
      </c>
      <c r="H60" s="47">
        <f t="shared" si="10"/>
        <v>0</v>
      </c>
      <c r="I60" s="47">
        <f>(F60/C60)*100</f>
        <v>75.721263863799209</v>
      </c>
      <c r="J60" s="47">
        <f>(H60/D60)*100</f>
        <v>0</v>
      </c>
      <c r="K60" s="47">
        <f>SUM(K56:K59)</f>
        <v>6245882.7400000002</v>
      </c>
      <c r="L60" s="47">
        <f>SUM(L56:L59)</f>
        <v>4580253.1452459991</v>
      </c>
      <c r="M60" s="47">
        <f>SUM(M56:M59)</f>
        <v>3466919.2679579286</v>
      </c>
      <c r="N60" s="47">
        <f>(M60/K60)*100</f>
        <v>55.507274348188105</v>
      </c>
    </row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</sheetData>
  <sheetProtection algorithmName="SHA-512" hashValue="GnMoT3kZoUYru68rAA2AnQoBdtfuwAJVH6SH2KYJX4HthnoV72zcdJydZwzsfWfHEMrhWUwSDFJJFSYlVlqtdg==" saltValue="HCAs8v80j5QiokEMjASYbw==" spinCount="100000" sheet="1" objects="1" scenarios="1"/>
  <mergeCells count="21">
    <mergeCell ref="A8:N8"/>
    <mergeCell ref="A10:N10"/>
    <mergeCell ref="A11:N11"/>
    <mergeCell ref="A12:N12"/>
    <mergeCell ref="K13:N13"/>
    <mergeCell ref="A55:N55"/>
    <mergeCell ref="K14:N14"/>
    <mergeCell ref="C15:C16"/>
    <mergeCell ref="D15:D16"/>
    <mergeCell ref="E15:F15"/>
    <mergeCell ref="G15:H15"/>
    <mergeCell ref="I15:I16"/>
    <mergeCell ref="J15:J16"/>
    <mergeCell ref="K15:K16"/>
    <mergeCell ref="L15:M15"/>
    <mergeCell ref="N15:N16"/>
    <mergeCell ref="A14:A16"/>
    <mergeCell ref="B14:B16"/>
    <mergeCell ref="C14:D14"/>
    <mergeCell ref="E14:H14"/>
    <mergeCell ref="I14:J1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79"/>
  <sheetViews>
    <sheetView zoomScaleNormal="100" workbookViewId="0">
      <pane xSplit="2" ySplit="15" topLeftCell="C16" activePane="bottomRight" state="frozen"/>
      <selection activeCell="Q18" sqref="A1:XFD1048576"/>
      <selection pane="topRight" activeCell="Q18" sqref="A1:XFD1048576"/>
      <selection pane="bottomLeft" activeCell="Q18" sqref="A1:XFD1048576"/>
      <selection pane="bottomRight" activeCell="C16" sqref="C16"/>
    </sheetView>
  </sheetViews>
  <sheetFormatPr defaultRowHeight="12.75" x14ac:dyDescent="0.2"/>
  <cols>
    <col min="1" max="1" width="5.7109375" style="55" customWidth="1"/>
    <col min="2" max="2" width="22.85546875" style="55" customWidth="1"/>
    <col min="3" max="14" width="7.7109375" style="55" customWidth="1"/>
    <col min="15" max="16384" width="9.140625" style="55"/>
  </cols>
  <sheetData>
    <row r="5" spans="1:18" ht="16.5" customHeight="1" x14ac:dyDescent="0.2"/>
    <row r="7" spans="1:18" ht="15.75" x14ac:dyDescent="0.2">
      <c r="A7" s="108" t="s">
        <v>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8" ht="2.25" hidden="1" customHeight="1" x14ac:dyDescent="0.2"/>
    <row r="9" spans="1:18" ht="20.25" x14ac:dyDescent="0.2">
      <c r="A9" s="109" t="s">
        <v>55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8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8" ht="15.75" x14ac:dyDescent="0.2">
      <c r="A11" s="111" t="s">
        <v>195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8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112" t="s">
        <v>2</v>
      </c>
      <c r="L12" s="112"/>
      <c r="M12" s="112"/>
      <c r="N12" s="112"/>
    </row>
    <row r="13" spans="1:18" ht="51" customHeight="1" x14ac:dyDescent="0.2">
      <c r="A13" s="113" t="s">
        <v>3</v>
      </c>
      <c r="B13" s="113" t="s">
        <v>56</v>
      </c>
      <c r="C13" s="102" t="s">
        <v>148</v>
      </c>
      <c r="D13" s="102"/>
      <c r="E13" s="116" t="s">
        <v>147</v>
      </c>
      <c r="F13" s="117"/>
      <c r="G13" s="117"/>
      <c r="H13" s="118"/>
      <c r="I13" s="102" t="s">
        <v>5</v>
      </c>
      <c r="J13" s="102"/>
      <c r="K13" s="102" t="s">
        <v>6</v>
      </c>
      <c r="L13" s="102"/>
      <c r="M13" s="102"/>
      <c r="N13" s="102"/>
    </row>
    <row r="14" spans="1:18" x14ac:dyDescent="0.2">
      <c r="A14" s="114"/>
      <c r="B14" s="114"/>
      <c r="C14" s="103" t="s">
        <v>7</v>
      </c>
      <c r="D14" s="103" t="s">
        <v>8</v>
      </c>
      <c r="E14" s="105" t="s">
        <v>7</v>
      </c>
      <c r="F14" s="106"/>
      <c r="G14" s="105" t="s">
        <v>8</v>
      </c>
      <c r="H14" s="106"/>
      <c r="I14" s="103" t="s">
        <v>7</v>
      </c>
      <c r="J14" s="103" t="s">
        <v>8</v>
      </c>
      <c r="K14" s="103" t="s">
        <v>9</v>
      </c>
      <c r="L14" s="107" t="s">
        <v>10</v>
      </c>
      <c r="M14" s="107"/>
      <c r="N14" s="103" t="s">
        <v>11</v>
      </c>
    </row>
    <row r="15" spans="1:18" x14ac:dyDescent="0.2">
      <c r="A15" s="115"/>
      <c r="B15" s="115"/>
      <c r="C15" s="104"/>
      <c r="D15" s="104"/>
      <c r="E15" s="57" t="s">
        <v>12</v>
      </c>
      <c r="F15" s="57" t="s">
        <v>13</v>
      </c>
      <c r="G15" s="57" t="s">
        <v>12</v>
      </c>
      <c r="H15" s="57" t="s">
        <v>13</v>
      </c>
      <c r="I15" s="104"/>
      <c r="J15" s="104"/>
      <c r="K15" s="104"/>
      <c r="L15" s="57" t="s">
        <v>12</v>
      </c>
      <c r="M15" s="57" t="s">
        <v>13</v>
      </c>
      <c r="N15" s="104"/>
    </row>
    <row r="16" spans="1:18" ht="15" customHeight="1" x14ac:dyDescent="0.2">
      <c r="A16" s="58">
        <v>1</v>
      </c>
      <c r="B16" s="65" t="s">
        <v>59</v>
      </c>
      <c r="C16" s="49">
        <v>220559.63403945172</v>
      </c>
      <c r="D16" s="49">
        <v>82504.905960548276</v>
      </c>
      <c r="E16" s="49">
        <v>76542</v>
      </c>
      <c r="F16" s="49">
        <v>126749.9646013</v>
      </c>
      <c r="G16" s="49">
        <v>0</v>
      </c>
      <c r="H16" s="49">
        <v>0</v>
      </c>
      <c r="I16" s="49">
        <f>(F16/C16)*100</f>
        <v>57.46743512397564</v>
      </c>
      <c r="J16" s="49">
        <f>(H16/D16)*100</f>
        <v>0</v>
      </c>
      <c r="K16" s="49">
        <f t="shared" ref="K16:K26" si="0">C16+D16</f>
        <v>303064.53999999998</v>
      </c>
      <c r="L16" s="49">
        <v>76542</v>
      </c>
      <c r="M16" s="49">
        <v>126749.9646013</v>
      </c>
      <c r="N16" s="50">
        <f>(M16/K16)*100</f>
        <v>41.822763099008554</v>
      </c>
      <c r="Q16" s="60"/>
      <c r="R16" s="60"/>
    </row>
    <row r="17" spans="1:18" ht="15" customHeight="1" x14ac:dyDescent="0.2">
      <c r="A17" s="58">
        <v>2</v>
      </c>
      <c r="B17" s="65" t="s">
        <v>60</v>
      </c>
      <c r="C17" s="49">
        <v>234250.86282687358</v>
      </c>
      <c r="D17" s="49">
        <v>132150.05717312644</v>
      </c>
      <c r="E17" s="49">
        <v>178229</v>
      </c>
      <c r="F17" s="49">
        <v>158194.99999999997</v>
      </c>
      <c r="G17" s="49">
        <v>0</v>
      </c>
      <c r="H17" s="49">
        <v>0</v>
      </c>
      <c r="I17" s="49">
        <f>(F17/C17)*100</f>
        <v>67.5323019479831</v>
      </c>
      <c r="J17" s="49">
        <f>(H17/D17)*100</f>
        <v>0</v>
      </c>
      <c r="K17" s="49">
        <f t="shared" si="0"/>
        <v>366400.92000000004</v>
      </c>
      <c r="L17" s="49">
        <v>178229</v>
      </c>
      <c r="M17" s="49">
        <v>158194.99999999997</v>
      </c>
      <c r="N17" s="50">
        <f>(M17/K17)*100</f>
        <v>43.175382856571417</v>
      </c>
      <c r="Q17" s="60"/>
      <c r="R17" s="60"/>
    </row>
    <row r="18" spans="1:18" ht="15" customHeight="1" x14ac:dyDescent="0.2">
      <c r="A18" s="58">
        <v>3</v>
      </c>
      <c r="B18" s="65" t="s">
        <v>61</v>
      </c>
      <c r="C18" s="49">
        <v>415887.82563016861</v>
      </c>
      <c r="D18" s="49">
        <v>160930.2243698315</v>
      </c>
      <c r="E18" s="49">
        <v>271451</v>
      </c>
      <c r="F18" s="49">
        <v>344807.3337980723</v>
      </c>
      <c r="G18" s="49">
        <v>0</v>
      </c>
      <c r="H18" s="49">
        <v>0</v>
      </c>
      <c r="I18" s="49">
        <f>(F18/C18)*100</f>
        <v>82.908734651130374</v>
      </c>
      <c r="J18" s="49">
        <f>(H18/D18)*100</f>
        <v>0</v>
      </c>
      <c r="K18" s="49">
        <f t="shared" si="0"/>
        <v>576818.05000000005</v>
      </c>
      <c r="L18" s="49">
        <v>271451</v>
      </c>
      <c r="M18" s="49">
        <v>344807.3337980723</v>
      </c>
      <c r="N18" s="50">
        <f>(M18/K18)*100</f>
        <v>59.777486817215973</v>
      </c>
      <c r="Q18" s="60"/>
      <c r="R18" s="60"/>
    </row>
    <row r="19" spans="1:18" ht="15" customHeight="1" x14ac:dyDescent="0.2">
      <c r="A19" s="58">
        <v>4</v>
      </c>
      <c r="B19" s="65" t="s">
        <v>62</v>
      </c>
      <c r="C19" s="49">
        <v>98961.026543642976</v>
      </c>
      <c r="D19" s="49">
        <v>39080.063456357006</v>
      </c>
      <c r="E19" s="49">
        <v>50615</v>
      </c>
      <c r="F19" s="49">
        <v>54395.46802450002</v>
      </c>
      <c r="G19" s="49">
        <v>0</v>
      </c>
      <c r="H19" s="49">
        <v>0</v>
      </c>
      <c r="I19" s="49">
        <f t="shared" ref="I19:I27" si="1">(F19/C19)*100</f>
        <v>54.966555950701434</v>
      </c>
      <c r="J19" s="49">
        <f t="shared" ref="J19:J27" si="2">(H19/D19)*100</f>
        <v>0</v>
      </c>
      <c r="K19" s="49">
        <v>138041.09</v>
      </c>
      <c r="L19" s="49">
        <v>50615</v>
      </c>
      <c r="M19" s="49">
        <v>54395.46802450002</v>
      </c>
      <c r="N19" s="50">
        <f t="shared" ref="N19:N27" si="3">(M19/K19)*100</f>
        <v>39.405272752120418</v>
      </c>
      <c r="Q19" s="60"/>
      <c r="R19" s="60"/>
    </row>
    <row r="20" spans="1:18" ht="15" customHeight="1" x14ac:dyDescent="0.2">
      <c r="A20" s="58">
        <v>5</v>
      </c>
      <c r="B20" s="65" t="s">
        <v>63</v>
      </c>
      <c r="C20" s="49">
        <v>248262.18615302377</v>
      </c>
      <c r="D20" s="49">
        <v>66837.70384697619</v>
      </c>
      <c r="E20" s="49">
        <v>134424.07150000002</v>
      </c>
      <c r="F20" s="49">
        <v>138613.11961000002</v>
      </c>
      <c r="G20" s="49">
        <v>0</v>
      </c>
      <c r="H20" s="49">
        <v>0</v>
      </c>
      <c r="I20" s="49">
        <f t="shared" si="1"/>
        <v>55.833359787044536</v>
      </c>
      <c r="J20" s="49">
        <f t="shared" si="2"/>
        <v>0</v>
      </c>
      <c r="K20" s="49">
        <f t="shared" si="0"/>
        <v>315099.88999999996</v>
      </c>
      <c r="L20" s="49">
        <v>134424.07150000002</v>
      </c>
      <c r="M20" s="49">
        <v>138613.11961000002</v>
      </c>
      <c r="N20" s="50">
        <f t="shared" si="3"/>
        <v>43.990215169545138</v>
      </c>
      <c r="Q20" s="60"/>
      <c r="R20" s="60"/>
    </row>
    <row r="21" spans="1:18" ht="15" customHeight="1" x14ac:dyDescent="0.2">
      <c r="A21" s="58">
        <v>6</v>
      </c>
      <c r="B21" s="65" t="s">
        <v>66</v>
      </c>
      <c r="C21" s="49">
        <v>45676.78683090167</v>
      </c>
      <c r="D21" s="49">
        <v>11470.383169098332</v>
      </c>
      <c r="E21" s="49">
        <v>28223</v>
      </c>
      <c r="F21" s="49">
        <v>29220.89</v>
      </c>
      <c r="G21" s="49">
        <v>0</v>
      </c>
      <c r="H21" s="49">
        <v>0</v>
      </c>
      <c r="I21" s="49">
        <f t="shared" si="1"/>
        <v>63.9731733061206</v>
      </c>
      <c r="J21" s="49">
        <f t="shared" si="2"/>
        <v>0</v>
      </c>
      <c r="K21" s="49">
        <v>57147.17</v>
      </c>
      <c r="L21" s="49">
        <v>28223</v>
      </c>
      <c r="M21" s="49">
        <v>29220.89</v>
      </c>
      <c r="N21" s="50">
        <f t="shared" si="3"/>
        <v>51.132698259598854</v>
      </c>
      <c r="Q21" s="60"/>
      <c r="R21" s="60"/>
    </row>
    <row r="22" spans="1:18" ht="15" customHeight="1" x14ac:dyDescent="0.2">
      <c r="A22" s="58">
        <v>7</v>
      </c>
      <c r="B22" s="65" t="s">
        <v>67</v>
      </c>
      <c r="C22" s="49">
        <v>27756.365202106161</v>
      </c>
      <c r="D22" s="49">
        <v>12179.294797893839</v>
      </c>
      <c r="E22" s="49">
        <v>8570</v>
      </c>
      <c r="F22" s="49">
        <v>10292.98</v>
      </c>
      <c r="G22" s="49">
        <v>0</v>
      </c>
      <c r="H22" s="49">
        <v>0</v>
      </c>
      <c r="I22" s="49">
        <f t="shared" si="1"/>
        <v>37.083313773443813</v>
      </c>
      <c r="J22" s="49">
        <f t="shared" si="2"/>
        <v>0</v>
      </c>
      <c r="K22" s="49">
        <f t="shared" si="0"/>
        <v>39935.660000000003</v>
      </c>
      <c r="L22" s="49">
        <v>8570</v>
      </c>
      <c r="M22" s="49">
        <v>10292.98</v>
      </c>
      <c r="N22" s="50">
        <f t="shared" si="3"/>
        <v>25.773907329940204</v>
      </c>
      <c r="Q22" s="60"/>
      <c r="R22" s="60"/>
    </row>
    <row r="23" spans="1:18" ht="15" customHeight="1" x14ac:dyDescent="0.2">
      <c r="A23" s="58">
        <v>8</v>
      </c>
      <c r="B23" s="65" t="s">
        <v>69</v>
      </c>
      <c r="C23" s="49">
        <v>1555.8578740254611</v>
      </c>
      <c r="D23" s="49">
        <v>516.67212597453909</v>
      </c>
      <c r="E23" s="49">
        <v>56</v>
      </c>
      <c r="F23" s="49">
        <v>116.46</v>
      </c>
      <c r="G23" s="49">
        <v>0</v>
      </c>
      <c r="H23" s="49">
        <v>0</v>
      </c>
      <c r="I23" s="49">
        <f t="shared" si="1"/>
        <v>7.4852595435779605</v>
      </c>
      <c r="J23" s="49">
        <f t="shared" si="2"/>
        <v>0</v>
      </c>
      <c r="K23" s="49">
        <f t="shared" si="0"/>
        <v>2072.5300000000002</v>
      </c>
      <c r="L23" s="49">
        <v>56</v>
      </c>
      <c r="M23" s="49">
        <v>116.46</v>
      </c>
      <c r="N23" s="50">
        <f t="shared" si="3"/>
        <v>5.6192190221613192</v>
      </c>
      <c r="Q23" s="60"/>
      <c r="R23" s="60"/>
    </row>
    <row r="24" spans="1:18" ht="15" customHeight="1" x14ac:dyDescent="0.2">
      <c r="A24" s="58">
        <v>9</v>
      </c>
      <c r="B24" s="65" t="s">
        <v>70</v>
      </c>
      <c r="C24" s="49">
        <v>53988.018536957854</v>
      </c>
      <c r="D24" s="49">
        <v>16373.521463042141</v>
      </c>
      <c r="E24" s="49">
        <v>14331</v>
      </c>
      <c r="F24" s="49">
        <v>19015.760000000006</v>
      </c>
      <c r="G24" s="49">
        <v>0</v>
      </c>
      <c r="H24" s="49">
        <v>0</v>
      </c>
      <c r="I24" s="49">
        <f t="shared" si="1"/>
        <v>35.222185431722487</v>
      </c>
      <c r="J24" s="49">
        <f t="shared" si="2"/>
        <v>0</v>
      </c>
      <c r="K24" s="49">
        <v>70361.540000000023</v>
      </c>
      <c r="L24" s="49">
        <v>14331</v>
      </c>
      <c r="M24" s="49">
        <v>19015.760000000006</v>
      </c>
      <c r="N24" s="50">
        <f t="shared" si="3"/>
        <v>27.025787099031657</v>
      </c>
      <c r="Q24" s="60"/>
      <c r="R24" s="60"/>
    </row>
    <row r="25" spans="1:18" ht="15" customHeight="1" x14ac:dyDescent="0.2">
      <c r="A25" s="58">
        <v>10</v>
      </c>
      <c r="B25" s="65" t="s">
        <v>71</v>
      </c>
      <c r="C25" s="49">
        <v>876033.756151309</v>
      </c>
      <c r="D25" s="49">
        <v>266063.61384869105</v>
      </c>
      <c r="E25" s="49">
        <v>557469</v>
      </c>
      <c r="F25" s="49">
        <v>462975.61999999994</v>
      </c>
      <c r="G25" s="49">
        <v>0</v>
      </c>
      <c r="H25" s="49">
        <v>0</v>
      </c>
      <c r="I25" s="49">
        <f t="shared" si="1"/>
        <v>52.849061665614002</v>
      </c>
      <c r="J25" s="49">
        <f t="shared" si="2"/>
        <v>0</v>
      </c>
      <c r="K25" s="49">
        <f t="shared" si="0"/>
        <v>1142097.3700000001</v>
      </c>
      <c r="L25" s="49">
        <v>557469</v>
      </c>
      <c r="M25" s="49">
        <v>462975.61999999994</v>
      </c>
      <c r="N25" s="50">
        <f t="shared" si="3"/>
        <v>40.53731600835399</v>
      </c>
      <c r="Q25" s="60"/>
      <c r="R25" s="60"/>
    </row>
    <row r="26" spans="1:18" ht="15" customHeight="1" x14ac:dyDescent="0.2">
      <c r="A26" s="58">
        <v>11</v>
      </c>
      <c r="B26" s="65" t="s">
        <v>73</v>
      </c>
      <c r="C26" s="49">
        <v>30724.693355032752</v>
      </c>
      <c r="D26" s="49">
        <v>9122.6766449672523</v>
      </c>
      <c r="E26" s="49">
        <v>12096</v>
      </c>
      <c r="F26" s="49">
        <v>15009.320000000002</v>
      </c>
      <c r="G26" s="49">
        <v>0</v>
      </c>
      <c r="H26" s="49">
        <v>0</v>
      </c>
      <c r="I26" s="49">
        <f t="shared" si="1"/>
        <v>48.851000159913561</v>
      </c>
      <c r="J26" s="49">
        <f t="shared" si="2"/>
        <v>0</v>
      </c>
      <c r="K26" s="49">
        <f t="shared" si="0"/>
        <v>39847.370000000003</v>
      </c>
      <c r="L26" s="49">
        <v>12096</v>
      </c>
      <c r="M26" s="49">
        <v>15009.320000000002</v>
      </c>
      <c r="N26" s="50">
        <f t="shared" si="3"/>
        <v>37.667027961945799</v>
      </c>
      <c r="Q26" s="60"/>
      <c r="R26" s="60"/>
    </row>
    <row r="27" spans="1:18" ht="15" customHeight="1" x14ac:dyDescent="0.2">
      <c r="A27" s="58">
        <v>12</v>
      </c>
      <c r="B27" s="65" t="s">
        <v>74</v>
      </c>
      <c r="C27" s="49">
        <v>174441.81947488603</v>
      </c>
      <c r="D27" s="49">
        <v>69606.030525113936</v>
      </c>
      <c r="E27" s="49">
        <v>91944</v>
      </c>
      <c r="F27" s="49">
        <v>113923.91410000001</v>
      </c>
      <c r="G27" s="49">
        <v>0</v>
      </c>
      <c r="H27" s="49">
        <v>0</v>
      </c>
      <c r="I27" s="49">
        <f t="shared" si="1"/>
        <v>65.307685073991877</v>
      </c>
      <c r="J27" s="49">
        <f t="shared" si="2"/>
        <v>0</v>
      </c>
      <c r="K27" s="49">
        <v>244047.84999999998</v>
      </c>
      <c r="L27" s="49">
        <v>91944</v>
      </c>
      <c r="M27" s="49">
        <v>113923.91410000001</v>
      </c>
      <c r="N27" s="50">
        <f t="shared" si="3"/>
        <v>46.680974284346291</v>
      </c>
      <c r="Q27" s="60"/>
      <c r="R27" s="60"/>
    </row>
    <row r="28" spans="1:18" ht="15" customHeight="1" x14ac:dyDescent="0.2">
      <c r="A28" s="89"/>
      <c r="B28" s="90" t="s">
        <v>76</v>
      </c>
      <c r="C28" s="5">
        <f t="shared" ref="C28:H28" si="4">SUM(C16:C27)</f>
        <v>2428098.8326183795</v>
      </c>
      <c r="D28" s="5">
        <f t="shared" si="4"/>
        <v>866835.14738162048</v>
      </c>
      <c r="E28" s="5">
        <f t="shared" si="4"/>
        <v>1423950.0715000001</v>
      </c>
      <c r="F28" s="5">
        <f t="shared" si="4"/>
        <v>1473315.8301338723</v>
      </c>
      <c r="G28" s="5">
        <f t="shared" si="4"/>
        <v>0</v>
      </c>
      <c r="H28" s="5">
        <f t="shared" si="4"/>
        <v>0</v>
      </c>
      <c r="I28" s="51">
        <f>(F28/C28)*100</f>
        <v>60.677753736453077</v>
      </c>
      <c r="J28" s="51">
        <f>(H28/D28)*100</f>
        <v>0</v>
      </c>
      <c r="K28" s="5">
        <f>SUM(K16:K27)</f>
        <v>3294933.98</v>
      </c>
      <c r="L28" s="5">
        <f>SUM(L16:L27)</f>
        <v>1423950.0715000001</v>
      </c>
      <c r="M28" s="5">
        <f>SUM(M16:M27)</f>
        <v>1473315.8301338723</v>
      </c>
      <c r="N28" s="51">
        <f>(M28/K28)*100</f>
        <v>44.714578169905316</v>
      </c>
      <c r="Q28" s="60"/>
      <c r="R28" s="60"/>
    </row>
    <row r="29" spans="1:18" ht="15" customHeight="1" x14ac:dyDescent="0.2">
      <c r="A29" s="91">
        <v>13</v>
      </c>
      <c r="B29" s="92" t="s">
        <v>77</v>
      </c>
      <c r="C29" s="49">
        <v>61551.395706238436</v>
      </c>
      <c r="D29" s="49">
        <v>23745.734293761561</v>
      </c>
      <c r="E29" s="6">
        <v>9300</v>
      </c>
      <c r="F29" s="6">
        <v>41644.040000000008</v>
      </c>
      <c r="G29" s="6">
        <v>0</v>
      </c>
      <c r="H29" s="6">
        <v>0</v>
      </c>
      <c r="I29" s="52">
        <f>(F29/C29)*100</f>
        <v>67.657344763961618</v>
      </c>
      <c r="J29" s="52">
        <f>(H29/D29)*100</f>
        <v>0</v>
      </c>
      <c r="K29" s="6">
        <f>C29+D29</f>
        <v>85297.13</v>
      </c>
      <c r="L29" s="6">
        <v>9300</v>
      </c>
      <c r="M29" s="6">
        <v>41644.040000000008</v>
      </c>
      <c r="N29" s="52">
        <f>(M29/K29)*100</f>
        <v>48.822322626798822</v>
      </c>
      <c r="Q29" s="60"/>
      <c r="R29" s="60"/>
    </row>
    <row r="30" spans="1:18" ht="15" customHeight="1" x14ac:dyDescent="0.2">
      <c r="A30" s="1">
        <v>14</v>
      </c>
      <c r="B30" s="2" t="s">
        <v>78</v>
      </c>
      <c r="C30" s="49">
        <v>677.22347981092275</v>
      </c>
      <c r="D30" s="49">
        <v>127.96652018907716</v>
      </c>
      <c r="E30" s="49">
        <v>0</v>
      </c>
      <c r="F30" s="49">
        <v>0</v>
      </c>
      <c r="G30" s="49">
        <v>0</v>
      </c>
      <c r="H30" s="49">
        <v>0</v>
      </c>
      <c r="I30" s="49">
        <f t="shared" ref="I30:I41" si="5">(F30/C30)*100</f>
        <v>0</v>
      </c>
      <c r="J30" s="49">
        <f t="shared" ref="J30:J41" si="6">(H30/D30)*100</f>
        <v>0</v>
      </c>
      <c r="K30" s="49">
        <f t="shared" ref="K30:K41" si="7">C30+D30</f>
        <v>805.18999999999994</v>
      </c>
      <c r="L30" s="49">
        <v>0</v>
      </c>
      <c r="M30" s="49">
        <v>0</v>
      </c>
      <c r="N30" s="50">
        <f t="shared" ref="N30:N41" si="8">(M30/K30)*100</f>
        <v>0</v>
      </c>
      <c r="Q30" s="60"/>
      <c r="R30" s="60"/>
    </row>
    <row r="31" spans="1:18" ht="15" customHeight="1" x14ac:dyDescent="0.2">
      <c r="A31" s="91">
        <v>15</v>
      </c>
      <c r="B31" s="2" t="s">
        <v>149</v>
      </c>
      <c r="C31" s="49">
        <v>157.29161620562533</v>
      </c>
      <c r="D31" s="49">
        <v>122.59838379437467</v>
      </c>
      <c r="E31" s="49">
        <v>38</v>
      </c>
      <c r="F31" s="49">
        <v>80</v>
      </c>
      <c r="G31" s="49">
        <v>0</v>
      </c>
      <c r="H31" s="49">
        <v>0</v>
      </c>
      <c r="I31" s="49">
        <f t="shared" si="5"/>
        <v>50.86094346911473</v>
      </c>
      <c r="J31" s="49">
        <f t="shared" si="6"/>
        <v>0</v>
      </c>
      <c r="K31" s="49">
        <f t="shared" si="7"/>
        <v>279.89</v>
      </c>
      <c r="L31" s="49">
        <v>38</v>
      </c>
      <c r="M31" s="49">
        <v>80</v>
      </c>
      <c r="N31" s="50">
        <f t="shared" si="8"/>
        <v>28.582657472578514</v>
      </c>
      <c r="Q31" s="60"/>
      <c r="R31" s="60"/>
    </row>
    <row r="32" spans="1:18" ht="15" customHeight="1" x14ac:dyDescent="0.2">
      <c r="A32" s="1">
        <v>16</v>
      </c>
      <c r="B32" s="2" t="s">
        <v>79</v>
      </c>
      <c r="C32" s="49">
        <v>1626.8928450535454</v>
      </c>
      <c r="D32" s="49">
        <v>389.72715494645439</v>
      </c>
      <c r="E32" s="49">
        <v>174</v>
      </c>
      <c r="F32" s="49">
        <v>445</v>
      </c>
      <c r="G32" s="49">
        <v>0</v>
      </c>
      <c r="H32" s="49">
        <v>0</v>
      </c>
      <c r="I32" s="49">
        <f t="shared" si="5"/>
        <v>27.352754138232989</v>
      </c>
      <c r="J32" s="49">
        <f t="shared" si="6"/>
        <v>0</v>
      </c>
      <c r="K32" s="49">
        <f t="shared" si="7"/>
        <v>2016.62</v>
      </c>
      <c r="L32" s="49">
        <v>174</v>
      </c>
      <c r="M32" s="49">
        <v>445</v>
      </c>
      <c r="N32" s="50">
        <f t="shared" si="8"/>
        <v>22.066626335154865</v>
      </c>
      <c r="Q32" s="60"/>
      <c r="R32" s="60"/>
    </row>
    <row r="33" spans="1:18" ht="15" customHeight="1" x14ac:dyDescent="0.2">
      <c r="A33" s="91">
        <v>17</v>
      </c>
      <c r="B33" s="2" t="s">
        <v>80</v>
      </c>
      <c r="C33" s="49">
        <v>9288.6603905928205</v>
      </c>
      <c r="D33" s="49">
        <v>7715.2896094071812</v>
      </c>
      <c r="E33" s="49">
        <v>13472</v>
      </c>
      <c r="F33" s="49">
        <v>25774.514900000002</v>
      </c>
      <c r="G33" s="49">
        <v>0</v>
      </c>
      <c r="H33" s="49">
        <v>0</v>
      </c>
      <c r="I33" s="49">
        <f t="shared" si="5"/>
        <v>277.48366089585306</v>
      </c>
      <c r="J33" s="49">
        <f t="shared" si="6"/>
        <v>0</v>
      </c>
      <c r="K33" s="49">
        <f t="shared" si="7"/>
        <v>17003.95</v>
      </c>
      <c r="L33" s="49">
        <v>13472</v>
      </c>
      <c r="M33" s="49">
        <v>25774.514900000002</v>
      </c>
      <c r="N33" s="50">
        <f t="shared" si="8"/>
        <v>151.57957356967057</v>
      </c>
      <c r="Q33" s="60"/>
      <c r="R33" s="60"/>
    </row>
    <row r="34" spans="1:18" ht="15" customHeight="1" x14ac:dyDescent="0.2">
      <c r="A34" s="1">
        <v>18</v>
      </c>
      <c r="B34" s="2" t="s">
        <v>81</v>
      </c>
      <c r="C34" s="49">
        <v>136145.38815455299</v>
      </c>
      <c r="D34" s="49">
        <v>48826.331845447028</v>
      </c>
      <c r="E34" s="49">
        <v>24715</v>
      </c>
      <c r="F34" s="49">
        <v>82098.081684000019</v>
      </c>
      <c r="G34" s="49">
        <v>0</v>
      </c>
      <c r="H34" s="49">
        <v>0</v>
      </c>
      <c r="I34" s="49">
        <f t="shared" si="5"/>
        <v>60.301772095872849</v>
      </c>
      <c r="J34" s="49">
        <f t="shared" si="6"/>
        <v>0</v>
      </c>
      <c r="K34" s="49">
        <f t="shared" si="7"/>
        <v>184971.72000000003</v>
      </c>
      <c r="L34" s="49">
        <v>24715</v>
      </c>
      <c r="M34" s="49">
        <v>82098.081684000019</v>
      </c>
      <c r="N34" s="50">
        <f t="shared" si="8"/>
        <v>44.384126224268236</v>
      </c>
      <c r="Q34" s="60"/>
      <c r="R34" s="60"/>
    </row>
    <row r="35" spans="1:18" ht="15" customHeight="1" x14ac:dyDescent="0.2">
      <c r="A35" s="91">
        <v>19</v>
      </c>
      <c r="B35" s="2" t="s">
        <v>82</v>
      </c>
      <c r="C35" s="49">
        <v>160317.79816735233</v>
      </c>
      <c r="D35" s="49">
        <v>70270.701832647683</v>
      </c>
      <c r="E35" s="49">
        <v>39516.073746000002</v>
      </c>
      <c r="F35" s="49">
        <v>83194.678962356193</v>
      </c>
      <c r="G35" s="49">
        <v>0</v>
      </c>
      <c r="H35" s="49">
        <v>0</v>
      </c>
      <c r="I35" s="49">
        <f t="shared" si="5"/>
        <v>51.893601280321377</v>
      </c>
      <c r="J35" s="49">
        <f t="shared" si="6"/>
        <v>0</v>
      </c>
      <c r="K35" s="49">
        <f t="shared" si="7"/>
        <v>230588.5</v>
      </c>
      <c r="L35" s="49">
        <v>39516.073746000002</v>
      </c>
      <c r="M35" s="49">
        <v>83194.678962356193</v>
      </c>
      <c r="N35" s="50">
        <f t="shared" si="8"/>
        <v>36.079283642660492</v>
      </c>
      <c r="Q35" s="60"/>
      <c r="R35" s="60"/>
    </row>
    <row r="36" spans="1:18" ht="15" customHeight="1" x14ac:dyDescent="0.2">
      <c r="A36" s="1">
        <v>20</v>
      </c>
      <c r="B36" s="2" t="s">
        <v>65</v>
      </c>
      <c r="C36" s="49">
        <v>98511.256485736783</v>
      </c>
      <c r="D36" s="49">
        <v>42130.653514263235</v>
      </c>
      <c r="E36" s="49">
        <v>34385</v>
      </c>
      <c r="F36" s="49">
        <v>52039.55271180001</v>
      </c>
      <c r="G36" s="49">
        <v>0</v>
      </c>
      <c r="H36" s="49">
        <v>0</v>
      </c>
      <c r="I36" s="49">
        <f t="shared" si="5"/>
        <v>52.825996305645226</v>
      </c>
      <c r="J36" s="49">
        <f t="shared" si="6"/>
        <v>0</v>
      </c>
      <c r="K36" s="49">
        <f t="shared" si="7"/>
        <v>140641.91000000003</v>
      </c>
      <c r="L36" s="49">
        <v>34385</v>
      </c>
      <c r="M36" s="49">
        <v>52039.55271180001</v>
      </c>
      <c r="N36" s="50">
        <f t="shared" si="8"/>
        <v>37.001454766790353</v>
      </c>
      <c r="Q36" s="60"/>
      <c r="R36" s="60"/>
    </row>
    <row r="37" spans="1:18" ht="15" customHeight="1" x14ac:dyDescent="0.2">
      <c r="A37" s="91">
        <v>21</v>
      </c>
      <c r="B37" s="2" t="s">
        <v>138</v>
      </c>
      <c r="C37" s="49">
        <v>385.64999913828268</v>
      </c>
      <c r="D37" s="49">
        <v>166.60000086171735</v>
      </c>
      <c r="E37" s="49">
        <v>0</v>
      </c>
      <c r="F37" s="49">
        <v>0</v>
      </c>
      <c r="G37" s="49">
        <v>0</v>
      </c>
      <c r="H37" s="49">
        <v>0</v>
      </c>
      <c r="I37" s="49">
        <f t="shared" si="5"/>
        <v>0</v>
      </c>
      <c r="J37" s="49">
        <f t="shared" si="6"/>
        <v>0</v>
      </c>
      <c r="K37" s="49">
        <f t="shared" si="7"/>
        <v>552.25</v>
      </c>
      <c r="L37" s="49">
        <v>0</v>
      </c>
      <c r="M37" s="49">
        <v>0</v>
      </c>
      <c r="N37" s="50">
        <f t="shared" si="8"/>
        <v>0</v>
      </c>
      <c r="Q37" s="60"/>
      <c r="R37" s="60"/>
    </row>
    <row r="38" spans="1:18" ht="15" customHeight="1" x14ac:dyDescent="0.2">
      <c r="A38" s="1">
        <v>22</v>
      </c>
      <c r="B38" s="2" t="s">
        <v>83</v>
      </c>
      <c r="C38" s="49">
        <v>2239.3864944365582</v>
      </c>
      <c r="D38" s="49">
        <v>1627.8635055634418</v>
      </c>
      <c r="E38" s="49">
        <v>316</v>
      </c>
      <c r="F38" s="49">
        <v>4931.0594733999997</v>
      </c>
      <c r="G38" s="49">
        <v>0</v>
      </c>
      <c r="H38" s="49">
        <v>0</v>
      </c>
      <c r="I38" s="49">
        <f t="shared" si="5"/>
        <v>220.19689257082354</v>
      </c>
      <c r="J38" s="49">
        <f t="shared" si="6"/>
        <v>0</v>
      </c>
      <c r="K38" s="49">
        <f t="shared" si="7"/>
        <v>3867.25</v>
      </c>
      <c r="L38" s="49">
        <v>316</v>
      </c>
      <c r="M38" s="49">
        <v>4931.0594733999997</v>
      </c>
      <c r="N38" s="50">
        <f t="shared" si="8"/>
        <v>127.50816402870255</v>
      </c>
      <c r="Q38" s="60"/>
      <c r="R38" s="60"/>
    </row>
    <row r="39" spans="1:18" ht="15" customHeight="1" x14ac:dyDescent="0.2">
      <c r="A39" s="91">
        <v>23</v>
      </c>
      <c r="B39" s="2" t="s">
        <v>84</v>
      </c>
      <c r="C39" s="49">
        <v>762.88074303802296</v>
      </c>
      <c r="D39" s="49">
        <v>639.62925696197703</v>
      </c>
      <c r="E39" s="49">
        <v>54</v>
      </c>
      <c r="F39" s="49">
        <v>124</v>
      </c>
      <c r="G39" s="49">
        <v>0</v>
      </c>
      <c r="H39" s="49">
        <v>0</v>
      </c>
      <c r="I39" s="49">
        <f t="shared" si="5"/>
        <v>16.254178799453545</v>
      </c>
      <c r="J39" s="49">
        <f t="shared" si="6"/>
        <v>0</v>
      </c>
      <c r="K39" s="49">
        <f t="shared" si="7"/>
        <v>1402.51</v>
      </c>
      <c r="L39" s="49">
        <v>54</v>
      </c>
      <c r="M39" s="49">
        <v>124</v>
      </c>
      <c r="N39" s="50">
        <f t="shared" si="8"/>
        <v>8.8412916841947649</v>
      </c>
      <c r="Q39" s="60"/>
      <c r="R39" s="60"/>
    </row>
    <row r="40" spans="1:18" ht="15" customHeight="1" x14ac:dyDescent="0.2">
      <c r="A40" s="1">
        <v>24</v>
      </c>
      <c r="B40" s="2" t="s">
        <v>85</v>
      </c>
      <c r="C40" s="49">
        <v>26783.184689339556</v>
      </c>
      <c r="D40" s="49">
        <v>11996.965310660444</v>
      </c>
      <c r="E40" s="49">
        <v>643</v>
      </c>
      <c r="F40" s="49">
        <v>3078.5299999999997</v>
      </c>
      <c r="G40" s="49">
        <v>0</v>
      </c>
      <c r="H40" s="49">
        <v>0</v>
      </c>
      <c r="I40" s="49">
        <f t="shared" si="5"/>
        <v>11.494264165027914</v>
      </c>
      <c r="J40" s="49">
        <f t="shared" si="6"/>
        <v>0</v>
      </c>
      <c r="K40" s="49">
        <f t="shared" si="7"/>
        <v>38780.15</v>
      </c>
      <c r="L40" s="49">
        <v>643</v>
      </c>
      <c r="M40" s="49">
        <v>3078.5299999999997</v>
      </c>
      <c r="N40" s="50">
        <f t="shared" si="8"/>
        <v>7.9384169478457407</v>
      </c>
      <c r="Q40" s="60"/>
      <c r="R40" s="60"/>
    </row>
    <row r="41" spans="1:18" ht="15" customHeight="1" x14ac:dyDescent="0.2">
      <c r="A41" s="91">
        <v>25</v>
      </c>
      <c r="B41" s="2" t="s">
        <v>86</v>
      </c>
      <c r="C41" s="49">
        <v>13540.834416047723</v>
      </c>
      <c r="D41" s="49">
        <v>9466.4255839522775</v>
      </c>
      <c r="E41" s="49">
        <v>2828</v>
      </c>
      <c r="F41" s="49">
        <v>6142.89</v>
      </c>
      <c r="G41" s="49">
        <v>0</v>
      </c>
      <c r="H41" s="49">
        <v>0</v>
      </c>
      <c r="I41" s="49">
        <f t="shared" si="5"/>
        <v>45.365668106241991</v>
      </c>
      <c r="J41" s="49">
        <f t="shared" si="6"/>
        <v>0</v>
      </c>
      <c r="K41" s="49">
        <f t="shared" si="7"/>
        <v>23007.260000000002</v>
      </c>
      <c r="L41" s="49">
        <v>2828</v>
      </c>
      <c r="M41" s="49">
        <v>6142.89</v>
      </c>
      <c r="N41" s="50">
        <f t="shared" si="8"/>
        <v>26.699789544691544</v>
      </c>
      <c r="Q41" s="60"/>
      <c r="R41" s="60"/>
    </row>
    <row r="42" spans="1:18" ht="15" customHeight="1" x14ac:dyDescent="0.2">
      <c r="A42" s="1">
        <v>26</v>
      </c>
      <c r="B42" s="92" t="s">
        <v>87</v>
      </c>
      <c r="C42" s="49">
        <v>2353.7661165273835</v>
      </c>
      <c r="D42" s="49">
        <v>819.17388347261658</v>
      </c>
      <c r="E42" s="49">
        <v>290</v>
      </c>
      <c r="F42" s="49">
        <v>813.93000000000006</v>
      </c>
      <c r="G42" s="49">
        <v>0</v>
      </c>
      <c r="H42" s="49">
        <v>0</v>
      </c>
      <c r="I42" s="49">
        <f>(F42/C42)*100</f>
        <v>34.579901303058413</v>
      </c>
      <c r="J42" s="49">
        <f>(H42/D42)*100</f>
        <v>0</v>
      </c>
      <c r="K42" s="49">
        <f>C42+D42</f>
        <v>3172.94</v>
      </c>
      <c r="L42" s="49">
        <v>290</v>
      </c>
      <c r="M42" s="49">
        <v>813.93000000000006</v>
      </c>
      <c r="N42" s="50">
        <f>(M42/K42)*100</f>
        <v>25.652234205500264</v>
      </c>
      <c r="Q42" s="60"/>
      <c r="R42" s="60"/>
    </row>
    <row r="43" spans="1:18" ht="15" customHeight="1" x14ac:dyDescent="0.2">
      <c r="A43" s="89"/>
      <c r="B43" s="90" t="s">
        <v>88</v>
      </c>
      <c r="C43" s="93">
        <f t="shared" ref="C43:H43" si="9">SUM(C29:C42)</f>
        <v>514341.60930407088</v>
      </c>
      <c r="D43" s="93">
        <f t="shared" si="9"/>
        <v>218045.66069592905</v>
      </c>
      <c r="E43" s="93">
        <f t="shared" si="9"/>
        <v>125731.07374600001</v>
      </c>
      <c r="F43" s="93">
        <f t="shared" si="9"/>
        <v>300366.27773155627</v>
      </c>
      <c r="G43" s="93">
        <f t="shared" si="9"/>
        <v>0</v>
      </c>
      <c r="H43" s="93">
        <f t="shared" si="9"/>
        <v>0</v>
      </c>
      <c r="I43" s="93">
        <f t="shared" ref="I43:I66" si="10">(F43/C43)*100</f>
        <v>58.398207008366754</v>
      </c>
      <c r="J43" s="51">
        <f t="shared" ref="J43:J52" si="11">(H43/D43)*100</f>
        <v>0</v>
      </c>
      <c r="K43" s="93">
        <f t="shared" ref="K43:M43" si="12">SUM(K29:K42)</f>
        <v>732387.27</v>
      </c>
      <c r="L43" s="93">
        <f t="shared" si="12"/>
        <v>125731.07374600001</v>
      </c>
      <c r="M43" s="93">
        <f t="shared" si="12"/>
        <v>300366.27773155627</v>
      </c>
      <c r="N43" s="51">
        <f t="shared" ref="N43:N67" si="13">(M43/K43)*100</f>
        <v>41.011946825831131</v>
      </c>
      <c r="Q43" s="60"/>
      <c r="R43" s="60"/>
    </row>
    <row r="44" spans="1:18" ht="15" customHeight="1" x14ac:dyDescent="0.2">
      <c r="A44" s="3">
        <v>27</v>
      </c>
      <c r="B44" s="4" t="s">
        <v>89</v>
      </c>
      <c r="C44" s="49">
        <v>1498.3371105965709</v>
      </c>
      <c r="D44" s="49">
        <v>569.55288940342905</v>
      </c>
      <c r="E44" s="49">
        <v>0</v>
      </c>
      <c r="F44" s="49">
        <v>0</v>
      </c>
      <c r="G44" s="49">
        <v>0</v>
      </c>
      <c r="H44" s="49">
        <v>0</v>
      </c>
      <c r="I44" s="49">
        <f t="shared" si="10"/>
        <v>0</v>
      </c>
      <c r="J44" s="49">
        <f t="shared" si="11"/>
        <v>0</v>
      </c>
      <c r="K44" s="49">
        <f t="shared" ref="K44:K52" si="14">C44+D44</f>
        <v>2067.89</v>
      </c>
      <c r="L44" s="49">
        <v>0</v>
      </c>
      <c r="M44" s="49">
        <v>0</v>
      </c>
      <c r="N44" s="50">
        <f t="shared" si="13"/>
        <v>0</v>
      </c>
      <c r="Q44" s="60"/>
      <c r="R44" s="60"/>
    </row>
    <row r="45" spans="1:18" ht="15" customHeight="1" x14ac:dyDescent="0.2">
      <c r="A45" s="3">
        <v>28</v>
      </c>
      <c r="B45" s="4" t="s">
        <v>90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 t="e">
        <f t="shared" si="10"/>
        <v>#DIV/0!</v>
      </c>
      <c r="J45" s="49" t="e">
        <f t="shared" si="11"/>
        <v>#DIV/0!</v>
      </c>
      <c r="K45" s="49">
        <f t="shared" si="14"/>
        <v>0</v>
      </c>
      <c r="L45" s="49">
        <v>0</v>
      </c>
      <c r="M45" s="49">
        <v>0</v>
      </c>
      <c r="N45" s="50" t="e">
        <f t="shared" si="13"/>
        <v>#DIV/0!</v>
      </c>
      <c r="Q45" s="60"/>
      <c r="R45" s="60"/>
    </row>
    <row r="46" spans="1:18" ht="15" customHeight="1" x14ac:dyDescent="0.2">
      <c r="A46" s="3">
        <v>29</v>
      </c>
      <c r="B46" s="4" t="s">
        <v>91</v>
      </c>
      <c r="C46" s="49">
        <v>3880.5231668769302</v>
      </c>
      <c r="D46" s="49">
        <v>1357.0968331230702</v>
      </c>
      <c r="E46" s="49">
        <v>0</v>
      </c>
      <c r="F46" s="49">
        <v>0</v>
      </c>
      <c r="G46" s="49">
        <v>0</v>
      </c>
      <c r="H46" s="49">
        <v>0</v>
      </c>
      <c r="I46" s="49">
        <f t="shared" si="10"/>
        <v>0</v>
      </c>
      <c r="J46" s="49">
        <f t="shared" si="11"/>
        <v>0</v>
      </c>
      <c r="K46" s="49">
        <f t="shared" si="14"/>
        <v>5237.6200000000008</v>
      </c>
      <c r="L46" s="49">
        <v>0</v>
      </c>
      <c r="M46" s="49">
        <v>0</v>
      </c>
      <c r="N46" s="50">
        <f t="shared" si="13"/>
        <v>0</v>
      </c>
      <c r="Q46" s="60"/>
      <c r="R46" s="60"/>
    </row>
    <row r="47" spans="1:18" ht="15" customHeight="1" x14ac:dyDescent="0.2">
      <c r="A47" s="3">
        <v>30</v>
      </c>
      <c r="B47" s="4" t="s">
        <v>93</v>
      </c>
      <c r="C47" s="49">
        <v>618.89470803982977</v>
      </c>
      <c r="D47" s="49">
        <v>72.875291960170273</v>
      </c>
      <c r="E47" s="49">
        <v>0</v>
      </c>
      <c r="F47" s="49">
        <v>0</v>
      </c>
      <c r="G47" s="49">
        <v>0</v>
      </c>
      <c r="H47" s="49">
        <v>0</v>
      </c>
      <c r="I47" s="49">
        <f t="shared" si="10"/>
        <v>0</v>
      </c>
      <c r="J47" s="49">
        <f t="shared" si="11"/>
        <v>0</v>
      </c>
      <c r="K47" s="49">
        <f t="shared" si="14"/>
        <v>691.77</v>
      </c>
      <c r="L47" s="49">
        <v>0</v>
      </c>
      <c r="M47" s="49">
        <v>0</v>
      </c>
      <c r="N47" s="50">
        <f t="shared" si="13"/>
        <v>0</v>
      </c>
      <c r="Q47" s="60"/>
      <c r="R47" s="60"/>
    </row>
    <row r="48" spans="1:18" ht="15" customHeight="1" x14ac:dyDescent="0.2">
      <c r="A48" s="3">
        <v>31</v>
      </c>
      <c r="B48" s="4" t="s">
        <v>150</v>
      </c>
      <c r="C48" s="49">
        <v>15.479999999999999</v>
      </c>
      <c r="D48" s="49">
        <v>1.7200000000000006</v>
      </c>
      <c r="E48" s="49">
        <v>0</v>
      </c>
      <c r="F48" s="49">
        <v>0</v>
      </c>
      <c r="G48" s="49">
        <v>0</v>
      </c>
      <c r="H48" s="49">
        <v>0</v>
      </c>
      <c r="I48" s="49">
        <f t="shared" si="10"/>
        <v>0</v>
      </c>
      <c r="J48" s="49">
        <f t="shared" si="11"/>
        <v>0</v>
      </c>
      <c r="K48" s="49">
        <f t="shared" si="14"/>
        <v>17.2</v>
      </c>
      <c r="L48" s="49">
        <v>0</v>
      </c>
      <c r="M48" s="49">
        <v>0</v>
      </c>
      <c r="N48" s="50">
        <f t="shared" si="13"/>
        <v>0</v>
      </c>
      <c r="Q48" s="60"/>
      <c r="R48" s="60"/>
    </row>
    <row r="49" spans="1:18" ht="15" customHeight="1" x14ac:dyDescent="0.2">
      <c r="A49" s="3">
        <v>32</v>
      </c>
      <c r="B49" s="4" t="s">
        <v>92</v>
      </c>
      <c r="C49" s="49">
        <v>306.06894455896764</v>
      </c>
      <c r="D49" s="49">
        <v>38.731055441032396</v>
      </c>
      <c r="E49" s="49">
        <v>0</v>
      </c>
      <c r="F49" s="49">
        <v>0</v>
      </c>
      <c r="G49" s="49">
        <v>0</v>
      </c>
      <c r="H49" s="49">
        <v>0</v>
      </c>
      <c r="I49" s="49">
        <f t="shared" si="10"/>
        <v>0</v>
      </c>
      <c r="J49" s="49">
        <f t="shared" si="11"/>
        <v>0</v>
      </c>
      <c r="K49" s="49">
        <f t="shared" si="14"/>
        <v>344.80000000000007</v>
      </c>
      <c r="L49" s="49">
        <v>0</v>
      </c>
      <c r="M49" s="49">
        <v>0</v>
      </c>
      <c r="N49" s="50">
        <f t="shared" si="13"/>
        <v>0</v>
      </c>
      <c r="Q49" s="60"/>
      <c r="R49" s="60"/>
    </row>
    <row r="50" spans="1:18" ht="15" customHeight="1" x14ac:dyDescent="0.2">
      <c r="A50" s="3">
        <v>33</v>
      </c>
      <c r="B50" s="4" t="s">
        <v>94</v>
      </c>
      <c r="C50" s="49">
        <v>846.15766491370778</v>
      </c>
      <c r="D50" s="49">
        <v>106.60233508629219</v>
      </c>
      <c r="E50" s="49">
        <v>0</v>
      </c>
      <c r="F50" s="49">
        <v>0</v>
      </c>
      <c r="G50" s="49">
        <v>0</v>
      </c>
      <c r="H50" s="49">
        <v>0</v>
      </c>
      <c r="I50" s="49">
        <f t="shared" si="10"/>
        <v>0</v>
      </c>
      <c r="J50" s="49">
        <f t="shared" si="11"/>
        <v>0</v>
      </c>
      <c r="K50" s="49">
        <f t="shared" si="14"/>
        <v>952.76</v>
      </c>
      <c r="L50" s="49">
        <v>0</v>
      </c>
      <c r="M50" s="49">
        <v>0</v>
      </c>
      <c r="N50" s="50">
        <f t="shared" si="13"/>
        <v>0</v>
      </c>
      <c r="Q50" s="60"/>
      <c r="R50" s="60"/>
    </row>
    <row r="51" spans="1:18" ht="15" customHeight="1" x14ac:dyDescent="0.2">
      <c r="A51" s="3">
        <v>34</v>
      </c>
      <c r="B51" s="4" t="s">
        <v>95</v>
      </c>
      <c r="C51" s="49">
        <v>179.24634814169889</v>
      </c>
      <c r="D51" s="49">
        <v>22.7936518583011</v>
      </c>
      <c r="E51" s="49">
        <v>0</v>
      </c>
      <c r="F51" s="49">
        <v>0</v>
      </c>
      <c r="G51" s="49">
        <v>0</v>
      </c>
      <c r="H51" s="49">
        <v>0</v>
      </c>
      <c r="I51" s="49">
        <f t="shared" si="10"/>
        <v>0</v>
      </c>
      <c r="J51" s="49">
        <f t="shared" si="11"/>
        <v>0</v>
      </c>
      <c r="K51" s="49">
        <f t="shared" si="14"/>
        <v>202.04</v>
      </c>
      <c r="L51" s="49">
        <v>0</v>
      </c>
      <c r="M51" s="49">
        <v>0</v>
      </c>
      <c r="N51" s="50">
        <f t="shared" si="13"/>
        <v>0</v>
      </c>
      <c r="Q51" s="60"/>
      <c r="R51" s="60"/>
    </row>
    <row r="52" spans="1:18" ht="15" customHeight="1" x14ac:dyDescent="0.2">
      <c r="A52" s="3">
        <v>35</v>
      </c>
      <c r="B52" s="92" t="s">
        <v>96</v>
      </c>
      <c r="C52" s="49">
        <v>763.32614361283413</v>
      </c>
      <c r="D52" s="49">
        <v>88.883856387165849</v>
      </c>
      <c r="E52" s="49">
        <v>72</v>
      </c>
      <c r="F52" s="49">
        <v>60</v>
      </c>
      <c r="G52" s="49">
        <v>0</v>
      </c>
      <c r="H52" s="49">
        <v>0</v>
      </c>
      <c r="I52" s="52">
        <f t="shared" si="10"/>
        <v>7.8603360440426027</v>
      </c>
      <c r="J52" s="52">
        <f t="shared" si="11"/>
        <v>0</v>
      </c>
      <c r="K52" s="6">
        <f t="shared" si="14"/>
        <v>852.21</v>
      </c>
      <c r="L52" s="49">
        <v>72</v>
      </c>
      <c r="M52" s="49">
        <v>60</v>
      </c>
      <c r="N52" s="52">
        <f t="shared" si="13"/>
        <v>7.0405181821382055</v>
      </c>
      <c r="Q52" s="60"/>
      <c r="R52" s="60"/>
    </row>
    <row r="53" spans="1:18" ht="15" customHeight="1" x14ac:dyDescent="0.2">
      <c r="A53" s="7"/>
      <c r="B53" s="38" t="s">
        <v>97</v>
      </c>
      <c r="C53" s="8">
        <f>SUM(C44:C52)</f>
        <v>8108.0340867405394</v>
      </c>
      <c r="D53" s="8">
        <f t="shared" ref="D53:H53" si="15">SUM(D44:D52)</f>
        <v>2258.2559132594611</v>
      </c>
      <c r="E53" s="8">
        <f t="shared" si="15"/>
        <v>72</v>
      </c>
      <c r="F53" s="8">
        <f t="shared" si="15"/>
        <v>60</v>
      </c>
      <c r="G53" s="8">
        <f t="shared" si="15"/>
        <v>0</v>
      </c>
      <c r="H53" s="8">
        <f t="shared" si="15"/>
        <v>0</v>
      </c>
      <c r="I53" s="8">
        <f t="shared" si="10"/>
        <v>0.74000675574515529</v>
      </c>
      <c r="J53" s="8" t="e">
        <f t="shared" ref="J53:M57" si="16">SUM(J44:J52)</f>
        <v>#DIV/0!</v>
      </c>
      <c r="K53" s="8">
        <f t="shared" si="16"/>
        <v>10366.290000000001</v>
      </c>
      <c r="L53" s="8">
        <f t="shared" si="16"/>
        <v>72</v>
      </c>
      <c r="M53" s="8">
        <f t="shared" si="16"/>
        <v>60</v>
      </c>
      <c r="N53" s="8">
        <f t="shared" si="13"/>
        <v>0.57879916537160347</v>
      </c>
      <c r="Q53" s="60"/>
      <c r="R53" s="60"/>
    </row>
    <row r="54" spans="1:18" ht="15" customHeight="1" x14ac:dyDescent="0.2">
      <c r="A54" s="39">
        <v>36</v>
      </c>
      <c r="B54" s="40" t="s">
        <v>151</v>
      </c>
      <c r="C54" s="49">
        <v>0.64999913828265476</v>
      </c>
      <c r="D54" s="49">
        <v>0.35000086171734524</v>
      </c>
      <c r="E54" s="49">
        <v>0</v>
      </c>
      <c r="F54" s="49">
        <v>0</v>
      </c>
      <c r="G54" s="49">
        <v>0</v>
      </c>
      <c r="H54" s="49">
        <v>0</v>
      </c>
      <c r="I54" s="52">
        <f>(F54/C54)*100</f>
        <v>0</v>
      </c>
      <c r="J54" s="52">
        <f>(H54/D54)*100</f>
        <v>0</v>
      </c>
      <c r="K54" s="6">
        <f>C54+D54</f>
        <v>1</v>
      </c>
      <c r="L54" s="49">
        <v>0</v>
      </c>
      <c r="M54" s="49">
        <v>0</v>
      </c>
      <c r="N54" s="52">
        <f>(M54/K54)*100</f>
        <v>0</v>
      </c>
      <c r="Q54" s="60"/>
      <c r="R54" s="60"/>
    </row>
    <row r="55" spans="1:18" ht="15" customHeight="1" x14ac:dyDescent="0.2">
      <c r="A55" s="7"/>
      <c r="B55" s="41" t="s">
        <v>152</v>
      </c>
      <c r="C55" s="8">
        <f>C54</f>
        <v>0.64999913828265476</v>
      </c>
      <c r="D55" s="8">
        <f t="shared" ref="D55:H55" si="17">D54</f>
        <v>0.35000086171734524</v>
      </c>
      <c r="E55" s="8">
        <f t="shared" si="17"/>
        <v>0</v>
      </c>
      <c r="F55" s="8">
        <f t="shared" si="17"/>
        <v>0</v>
      </c>
      <c r="G55" s="8">
        <f t="shared" si="17"/>
        <v>0</v>
      </c>
      <c r="H55" s="8">
        <f t="shared" si="17"/>
        <v>0</v>
      </c>
      <c r="I55" s="8">
        <f t="shared" ref="I55" si="18">(F55/C55)*100</f>
        <v>0</v>
      </c>
      <c r="J55" s="8" t="e">
        <f t="shared" si="16"/>
        <v>#DIV/0!</v>
      </c>
      <c r="K55" s="8">
        <f t="shared" ref="K55:M55" si="19">K54</f>
        <v>1</v>
      </c>
      <c r="L55" s="8">
        <f t="shared" si="19"/>
        <v>0</v>
      </c>
      <c r="M55" s="8">
        <f t="shared" si="19"/>
        <v>0</v>
      </c>
      <c r="N55" s="8">
        <f t="shared" si="13"/>
        <v>0</v>
      </c>
      <c r="Q55" s="60"/>
      <c r="R55" s="60"/>
    </row>
    <row r="56" spans="1:18" ht="15" customHeight="1" x14ac:dyDescent="0.2">
      <c r="A56" s="39">
        <v>37</v>
      </c>
      <c r="B56" s="40" t="s">
        <v>153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52" t="e">
        <f>(F56/C56)*100</f>
        <v>#DIV/0!</v>
      </c>
      <c r="J56" s="52" t="e">
        <f>(H56/D56)*100</f>
        <v>#DIV/0!</v>
      </c>
      <c r="K56" s="6">
        <f>C56+D56</f>
        <v>0</v>
      </c>
      <c r="L56" s="49">
        <v>0</v>
      </c>
      <c r="M56" s="49">
        <v>0</v>
      </c>
      <c r="N56" s="52" t="e">
        <f>(M56/K56)*100</f>
        <v>#DIV/0!</v>
      </c>
      <c r="Q56" s="60"/>
      <c r="R56" s="60"/>
    </row>
    <row r="57" spans="1:18" ht="15" customHeight="1" x14ac:dyDescent="0.2">
      <c r="A57" s="7"/>
      <c r="B57" s="41" t="s">
        <v>154</v>
      </c>
      <c r="C57" s="8">
        <f>C56</f>
        <v>0</v>
      </c>
      <c r="D57" s="8">
        <f t="shared" ref="D57:H57" si="20">D56</f>
        <v>0</v>
      </c>
      <c r="E57" s="8">
        <f t="shared" si="20"/>
        <v>0</v>
      </c>
      <c r="F57" s="8">
        <f t="shared" si="20"/>
        <v>0</v>
      </c>
      <c r="G57" s="8">
        <f t="shared" si="20"/>
        <v>0</v>
      </c>
      <c r="H57" s="8">
        <f t="shared" si="20"/>
        <v>0</v>
      </c>
      <c r="I57" s="8" t="e">
        <f t="shared" ref="I57" si="21">(F57/C57)*100</f>
        <v>#DIV/0!</v>
      </c>
      <c r="J57" s="8" t="e">
        <f t="shared" si="16"/>
        <v>#DIV/0!</v>
      </c>
      <c r="K57" s="8">
        <f t="shared" ref="K57:M57" si="22">K56</f>
        <v>0</v>
      </c>
      <c r="L57" s="8">
        <f t="shared" si="22"/>
        <v>0</v>
      </c>
      <c r="M57" s="8">
        <f t="shared" si="22"/>
        <v>0</v>
      </c>
      <c r="N57" s="8" t="e">
        <f t="shared" ref="N57" si="23">(M57/K57)*100</f>
        <v>#DIV/0!</v>
      </c>
      <c r="Q57" s="60"/>
      <c r="R57" s="60"/>
    </row>
    <row r="58" spans="1:18" ht="15" customHeight="1" x14ac:dyDescent="0.2">
      <c r="A58" s="58">
        <v>38</v>
      </c>
      <c r="B58" s="65" t="s">
        <v>98</v>
      </c>
      <c r="C58" s="49">
        <v>178859.5756979514</v>
      </c>
      <c r="D58" s="49">
        <v>54989.874302048614</v>
      </c>
      <c r="E58" s="49">
        <v>270690</v>
      </c>
      <c r="F58" s="49">
        <v>189500.45738000001</v>
      </c>
      <c r="G58" s="49">
        <v>0</v>
      </c>
      <c r="H58" s="49">
        <v>0</v>
      </c>
      <c r="I58" s="49">
        <f t="shared" si="10"/>
        <v>105.9492938192017</v>
      </c>
      <c r="J58" s="49">
        <f t="shared" ref="J58:J66" si="24">(H58/D58)*100</f>
        <v>0</v>
      </c>
      <c r="K58" s="49">
        <f t="shared" ref="K58:K65" si="25">C58+D58</f>
        <v>233849.45</v>
      </c>
      <c r="L58" s="49">
        <v>270690</v>
      </c>
      <c r="M58" s="49">
        <v>189500.45738000001</v>
      </c>
      <c r="N58" s="50">
        <f t="shared" si="13"/>
        <v>81.03523757699665</v>
      </c>
      <c r="Q58" s="60"/>
      <c r="R58" s="60"/>
    </row>
    <row r="59" spans="1:18" ht="15" customHeight="1" x14ac:dyDescent="0.2">
      <c r="A59" s="94">
        <v>39</v>
      </c>
      <c r="B59" s="92" t="s">
        <v>99</v>
      </c>
      <c r="C59" s="49">
        <v>122390.11634583087</v>
      </c>
      <c r="D59" s="49">
        <v>21111.963654169129</v>
      </c>
      <c r="E59" s="49">
        <v>95957</v>
      </c>
      <c r="F59" s="49">
        <v>94628.692712500182</v>
      </c>
      <c r="G59" s="49">
        <v>0</v>
      </c>
      <c r="H59" s="49">
        <v>0</v>
      </c>
      <c r="I59" s="52">
        <f t="shared" si="10"/>
        <v>77.317266735095842</v>
      </c>
      <c r="J59" s="52">
        <f t="shared" si="24"/>
        <v>0</v>
      </c>
      <c r="K59" s="49">
        <f t="shared" si="25"/>
        <v>143502.08000000002</v>
      </c>
      <c r="L59" s="49">
        <v>95957</v>
      </c>
      <c r="M59" s="49">
        <v>94628.692712500182</v>
      </c>
      <c r="N59" s="52">
        <f t="shared" si="13"/>
        <v>65.942384049415992</v>
      </c>
      <c r="Q59" s="60"/>
      <c r="R59" s="60"/>
    </row>
    <row r="60" spans="1:18" ht="15" customHeight="1" x14ac:dyDescent="0.2">
      <c r="A60" s="95" t="s">
        <v>100</v>
      </c>
      <c r="B60" s="95" t="s">
        <v>101</v>
      </c>
      <c r="C60" s="93">
        <f t="shared" ref="C60:H60" si="26">C58+C59</f>
        <v>301249.69204378227</v>
      </c>
      <c r="D60" s="93">
        <f t="shared" si="26"/>
        <v>76101.837956217743</v>
      </c>
      <c r="E60" s="93">
        <f t="shared" si="26"/>
        <v>366647</v>
      </c>
      <c r="F60" s="93">
        <f t="shared" si="26"/>
        <v>284129.1500925002</v>
      </c>
      <c r="G60" s="93">
        <f t="shared" si="26"/>
        <v>0</v>
      </c>
      <c r="H60" s="93">
        <f t="shared" si="26"/>
        <v>0</v>
      </c>
      <c r="I60" s="93">
        <f t="shared" si="10"/>
        <v>94.31682673760416</v>
      </c>
      <c r="J60" s="96">
        <f t="shared" si="24"/>
        <v>0</v>
      </c>
      <c r="K60" s="96">
        <f t="shared" si="25"/>
        <v>377351.53</v>
      </c>
      <c r="L60" s="96">
        <v>366647</v>
      </c>
      <c r="M60" s="93">
        <v>284129.15009250015</v>
      </c>
      <c r="N60" s="93">
        <f t="shared" si="13"/>
        <v>75.295613639753924</v>
      </c>
      <c r="Q60" s="60"/>
      <c r="R60" s="60"/>
    </row>
    <row r="61" spans="1:18" ht="15" customHeight="1" x14ac:dyDescent="0.2">
      <c r="A61" s="58">
        <v>40</v>
      </c>
      <c r="B61" s="65" t="s">
        <v>102</v>
      </c>
      <c r="C61" s="49">
        <v>1326119.0678674215</v>
      </c>
      <c r="D61" s="49">
        <v>503524.6021325785</v>
      </c>
      <c r="E61" s="49">
        <v>2663778</v>
      </c>
      <c r="F61" s="49">
        <v>1408868.5100000002</v>
      </c>
      <c r="G61" s="49">
        <v>0</v>
      </c>
      <c r="H61" s="49">
        <v>0</v>
      </c>
      <c r="I61" s="49">
        <f t="shared" si="10"/>
        <v>106.23997076413741</v>
      </c>
      <c r="J61" s="49">
        <f t="shared" si="24"/>
        <v>0</v>
      </c>
      <c r="K61" s="49">
        <f t="shared" si="25"/>
        <v>1829643.67</v>
      </c>
      <c r="L61" s="49">
        <v>2663778</v>
      </c>
      <c r="M61" s="49">
        <v>1408868.5100000002</v>
      </c>
      <c r="N61" s="50">
        <f t="shared" si="13"/>
        <v>77.002343849827355</v>
      </c>
      <c r="Q61" s="60"/>
      <c r="R61" s="60"/>
    </row>
    <row r="62" spans="1:18" ht="15" customHeight="1" x14ac:dyDescent="0.2">
      <c r="A62" s="94">
        <v>41</v>
      </c>
      <c r="B62" s="92" t="s">
        <v>103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52" t="e">
        <f t="shared" si="10"/>
        <v>#DIV/0!</v>
      </c>
      <c r="J62" s="52" t="e">
        <f t="shared" si="24"/>
        <v>#DIV/0!</v>
      </c>
      <c r="K62" s="49">
        <f t="shared" si="25"/>
        <v>0</v>
      </c>
      <c r="L62" s="49">
        <v>0</v>
      </c>
      <c r="M62" s="49">
        <v>0</v>
      </c>
      <c r="N62" s="52" t="e">
        <f t="shared" si="13"/>
        <v>#DIV/0!</v>
      </c>
      <c r="Q62" s="60"/>
      <c r="R62" s="60"/>
    </row>
    <row r="63" spans="1:18" ht="15" customHeight="1" x14ac:dyDescent="0.2">
      <c r="A63" s="95" t="s">
        <v>104</v>
      </c>
      <c r="B63" s="95" t="s">
        <v>105</v>
      </c>
      <c r="C63" s="93">
        <f t="shared" ref="C63:H63" si="27">C61+C62</f>
        <v>1326119.0678674215</v>
      </c>
      <c r="D63" s="93">
        <f t="shared" si="27"/>
        <v>503524.6021325785</v>
      </c>
      <c r="E63" s="93">
        <f t="shared" si="27"/>
        <v>2663778</v>
      </c>
      <c r="F63" s="93">
        <f t="shared" si="27"/>
        <v>1408868.5100000002</v>
      </c>
      <c r="G63" s="93">
        <f t="shared" si="27"/>
        <v>0</v>
      </c>
      <c r="H63" s="93">
        <f t="shared" si="27"/>
        <v>0</v>
      </c>
      <c r="I63" s="93">
        <f t="shared" si="10"/>
        <v>106.23997076413741</v>
      </c>
      <c r="J63" s="93">
        <f t="shared" si="24"/>
        <v>0</v>
      </c>
      <c r="K63" s="93">
        <f t="shared" si="25"/>
        <v>1829643.67</v>
      </c>
      <c r="L63" s="93">
        <f>L61+L62</f>
        <v>2663778</v>
      </c>
      <c r="M63" s="93">
        <f>M61+M62</f>
        <v>1408868.5100000002</v>
      </c>
      <c r="N63" s="93">
        <f t="shared" si="13"/>
        <v>77.002343849827355</v>
      </c>
      <c r="Q63" s="60"/>
      <c r="R63" s="60"/>
    </row>
    <row r="64" spans="1:18" ht="15" customHeight="1" x14ac:dyDescent="0.2">
      <c r="A64" s="62">
        <v>42</v>
      </c>
      <c r="B64" s="97" t="s">
        <v>106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 t="e">
        <f t="shared" si="10"/>
        <v>#DIV/0!</v>
      </c>
      <c r="J64" s="49" t="e">
        <f t="shared" si="24"/>
        <v>#DIV/0!</v>
      </c>
      <c r="K64" s="49">
        <f t="shared" si="25"/>
        <v>0</v>
      </c>
      <c r="L64" s="49">
        <v>0</v>
      </c>
      <c r="M64" s="49">
        <v>0</v>
      </c>
      <c r="N64" s="50" t="e">
        <f t="shared" si="13"/>
        <v>#DIV/0!</v>
      </c>
      <c r="Q64" s="60"/>
      <c r="R64" s="60"/>
    </row>
    <row r="65" spans="1:18" ht="15" customHeight="1" x14ac:dyDescent="0.2">
      <c r="A65" s="94">
        <v>43</v>
      </c>
      <c r="B65" s="92" t="s">
        <v>107</v>
      </c>
      <c r="C65" s="49">
        <v>610.11408046709039</v>
      </c>
      <c r="D65" s="49">
        <v>588.88591953290961</v>
      </c>
      <c r="E65" s="49">
        <v>75</v>
      </c>
      <c r="F65" s="49">
        <v>179.5</v>
      </c>
      <c r="G65" s="49">
        <v>0</v>
      </c>
      <c r="H65" s="49">
        <v>0</v>
      </c>
      <c r="I65" s="49">
        <f t="shared" si="10"/>
        <v>29.420727327351404</v>
      </c>
      <c r="J65" s="49">
        <f t="shared" si="24"/>
        <v>0</v>
      </c>
      <c r="K65" s="49">
        <f t="shared" si="25"/>
        <v>1199</v>
      </c>
      <c r="L65" s="49">
        <v>75</v>
      </c>
      <c r="M65" s="49">
        <v>179.5</v>
      </c>
      <c r="N65" s="50">
        <f t="shared" si="13"/>
        <v>14.970809007506256</v>
      </c>
      <c r="Q65" s="60"/>
      <c r="R65" s="60"/>
    </row>
    <row r="66" spans="1:18" ht="15" customHeight="1" x14ac:dyDescent="0.2">
      <c r="A66" s="95" t="s">
        <v>108</v>
      </c>
      <c r="B66" s="98" t="s">
        <v>109</v>
      </c>
      <c r="C66" s="93">
        <f t="shared" ref="C66:H66" si="28">C64+C65</f>
        <v>610.11408046709039</v>
      </c>
      <c r="D66" s="93">
        <f t="shared" si="28"/>
        <v>588.88591953290961</v>
      </c>
      <c r="E66" s="93">
        <f t="shared" si="28"/>
        <v>75</v>
      </c>
      <c r="F66" s="93">
        <f t="shared" si="28"/>
        <v>179.5</v>
      </c>
      <c r="G66" s="93">
        <f t="shared" si="28"/>
        <v>0</v>
      </c>
      <c r="H66" s="93">
        <f t="shared" si="28"/>
        <v>0</v>
      </c>
      <c r="I66" s="93">
        <f t="shared" si="10"/>
        <v>29.420727327351404</v>
      </c>
      <c r="J66" s="93">
        <f t="shared" si="24"/>
        <v>0</v>
      </c>
      <c r="K66" s="93">
        <f>K64+K65</f>
        <v>1199</v>
      </c>
      <c r="L66" s="93">
        <f>L64+L65</f>
        <v>75</v>
      </c>
      <c r="M66" s="93">
        <f>M64+M65</f>
        <v>179.5</v>
      </c>
      <c r="N66" s="93">
        <f t="shared" si="13"/>
        <v>14.970809007506256</v>
      </c>
      <c r="Q66" s="60"/>
      <c r="R66" s="60"/>
    </row>
    <row r="67" spans="1:18" ht="15" customHeight="1" x14ac:dyDescent="0.2">
      <c r="A67" s="10"/>
      <c r="B67" s="11" t="s">
        <v>110</v>
      </c>
      <c r="C67" s="9">
        <f>C28+C43+C53+C55+C57+C60+C63+C66</f>
        <v>4578528.0000000009</v>
      </c>
      <c r="D67" s="9">
        <f t="shared" ref="D67:H67" si="29">D28+D43+D53+D55+D57+D60+D63+D66</f>
        <v>1667354.74</v>
      </c>
      <c r="E67" s="9">
        <f t="shared" si="29"/>
        <v>4580253.145246</v>
      </c>
      <c r="F67" s="9">
        <f t="shared" si="29"/>
        <v>3466919.2679579291</v>
      </c>
      <c r="G67" s="9">
        <f t="shared" si="29"/>
        <v>0</v>
      </c>
      <c r="H67" s="9">
        <f t="shared" si="29"/>
        <v>0</v>
      </c>
      <c r="I67" s="9">
        <f>(F67/C67)*100</f>
        <v>75.721263863799209</v>
      </c>
      <c r="J67" s="9">
        <f>(H67/D67)*100</f>
        <v>0</v>
      </c>
      <c r="K67" s="9">
        <f t="shared" ref="K67:M67" si="30">K28+K43+K53+K55+K57+K60+K63+K66</f>
        <v>6245882.7400000002</v>
      </c>
      <c r="L67" s="9">
        <f t="shared" si="30"/>
        <v>4580253.145246</v>
      </c>
      <c r="M67" s="9">
        <f t="shared" si="30"/>
        <v>3466919.2679579291</v>
      </c>
      <c r="N67" s="9">
        <f t="shared" si="13"/>
        <v>55.507274348188119</v>
      </c>
      <c r="Q67" s="60"/>
      <c r="R67" s="60"/>
    </row>
    <row r="68" spans="1:18" ht="15" customHeight="1" x14ac:dyDescent="0.2">
      <c r="A68" s="119" t="s">
        <v>107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1"/>
      <c r="Q68" s="60"/>
      <c r="R68" s="60"/>
    </row>
    <row r="69" spans="1:18" ht="15" customHeight="1" x14ac:dyDescent="0.2">
      <c r="A69" s="58">
        <v>1</v>
      </c>
      <c r="B69" s="65" t="s">
        <v>111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53" t="e">
        <f>(F69/C69)*100</f>
        <v>#DIV/0!</v>
      </c>
      <c r="J69" s="53" t="e">
        <f>(H69/D69)*100</f>
        <v>#DIV/0!</v>
      </c>
      <c r="K69" s="53">
        <f>C69+D69</f>
        <v>0</v>
      </c>
      <c r="L69" s="53">
        <f>E69+G69</f>
        <v>0</v>
      </c>
      <c r="M69" s="53">
        <f>F69+H69</f>
        <v>0</v>
      </c>
      <c r="N69" s="53" t="e">
        <f>(M69/K69)*100</f>
        <v>#DIV/0!</v>
      </c>
      <c r="Q69" s="60"/>
      <c r="R69" s="60"/>
    </row>
    <row r="70" spans="1:18" ht="15" customHeight="1" x14ac:dyDescent="0.2">
      <c r="A70" s="58">
        <v>2</v>
      </c>
      <c r="B70" s="65" t="s">
        <v>112</v>
      </c>
      <c r="C70" s="43">
        <v>43.982820000000004</v>
      </c>
      <c r="D70" s="43">
        <v>16.017179999999996</v>
      </c>
      <c r="E70" s="43">
        <v>0</v>
      </c>
      <c r="F70" s="43">
        <v>0</v>
      </c>
      <c r="G70" s="43">
        <v>0</v>
      </c>
      <c r="H70" s="43">
        <v>0</v>
      </c>
      <c r="I70" s="53">
        <f t="shared" ref="I70:I78" si="31">(F70/C70)*100</f>
        <v>0</v>
      </c>
      <c r="J70" s="53">
        <f t="shared" ref="J70:J78" si="32">(H70/D70)*100</f>
        <v>0</v>
      </c>
      <c r="K70" s="53">
        <f t="shared" ref="K70:K78" si="33">C70+D70</f>
        <v>60</v>
      </c>
      <c r="L70" s="53">
        <f t="shared" ref="L70:M78" si="34">E70+G70</f>
        <v>0</v>
      </c>
      <c r="M70" s="53">
        <f t="shared" si="34"/>
        <v>0</v>
      </c>
      <c r="N70" s="53">
        <f t="shared" ref="N70:N78" si="35">(M70/K70)*100</f>
        <v>0</v>
      </c>
      <c r="Q70" s="60"/>
      <c r="R70" s="60"/>
    </row>
    <row r="71" spans="1:18" ht="15" customHeight="1" x14ac:dyDescent="0.2">
      <c r="A71" s="58">
        <v>3</v>
      </c>
      <c r="B71" s="65" t="s">
        <v>113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53" t="e">
        <f t="shared" si="31"/>
        <v>#DIV/0!</v>
      </c>
      <c r="J71" s="53" t="e">
        <f t="shared" si="32"/>
        <v>#DIV/0!</v>
      </c>
      <c r="K71" s="53">
        <f t="shared" si="33"/>
        <v>0</v>
      </c>
      <c r="L71" s="53">
        <f t="shared" si="34"/>
        <v>0</v>
      </c>
      <c r="M71" s="53">
        <f t="shared" si="34"/>
        <v>0</v>
      </c>
      <c r="N71" s="53" t="e">
        <f t="shared" si="35"/>
        <v>#DIV/0!</v>
      </c>
      <c r="Q71" s="60"/>
      <c r="R71" s="60"/>
    </row>
    <row r="72" spans="1:18" ht="15" customHeight="1" x14ac:dyDescent="0.2">
      <c r="A72" s="58">
        <v>4</v>
      </c>
      <c r="B72" s="65" t="s">
        <v>114</v>
      </c>
      <c r="C72" s="43">
        <v>182.52870300000004</v>
      </c>
      <c r="D72" s="43">
        <v>66.471296999999993</v>
      </c>
      <c r="E72" s="43">
        <v>75</v>
      </c>
      <c r="F72" s="43">
        <v>179.5</v>
      </c>
      <c r="G72" s="43">
        <v>0</v>
      </c>
      <c r="H72" s="43">
        <v>0</v>
      </c>
      <c r="I72" s="53">
        <f t="shared" si="31"/>
        <v>98.340697681942089</v>
      </c>
      <c r="J72" s="53">
        <f t="shared" si="32"/>
        <v>0</v>
      </c>
      <c r="K72" s="53">
        <f t="shared" si="33"/>
        <v>249.00000000000003</v>
      </c>
      <c r="L72" s="53">
        <f t="shared" si="34"/>
        <v>75</v>
      </c>
      <c r="M72" s="53">
        <f t="shared" si="34"/>
        <v>179.5</v>
      </c>
      <c r="N72" s="53">
        <f t="shared" si="35"/>
        <v>72.088353413654616</v>
      </c>
      <c r="Q72" s="60"/>
      <c r="R72" s="60"/>
    </row>
    <row r="73" spans="1:18" ht="15" customHeight="1" x14ac:dyDescent="0.2">
      <c r="A73" s="58">
        <v>5</v>
      </c>
      <c r="B73" s="65" t="s">
        <v>139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53" t="e">
        <f t="shared" si="31"/>
        <v>#DIV/0!</v>
      </c>
      <c r="J73" s="53" t="e">
        <f t="shared" si="32"/>
        <v>#DIV/0!</v>
      </c>
      <c r="K73" s="53">
        <f t="shared" si="33"/>
        <v>0</v>
      </c>
      <c r="L73" s="53">
        <f t="shared" si="34"/>
        <v>0</v>
      </c>
      <c r="M73" s="53">
        <f t="shared" si="34"/>
        <v>0</v>
      </c>
      <c r="N73" s="53" t="e">
        <f t="shared" si="35"/>
        <v>#DIV/0!</v>
      </c>
      <c r="Q73" s="60"/>
      <c r="R73" s="60"/>
    </row>
    <row r="74" spans="1:18" ht="15" customHeight="1" x14ac:dyDescent="0.2">
      <c r="A74" s="58">
        <v>6</v>
      </c>
      <c r="B74" s="65" t="s">
        <v>140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53" t="e">
        <f t="shared" si="31"/>
        <v>#DIV/0!</v>
      </c>
      <c r="J74" s="53" t="e">
        <f t="shared" si="32"/>
        <v>#DIV/0!</v>
      </c>
      <c r="K74" s="53">
        <f t="shared" si="33"/>
        <v>0</v>
      </c>
      <c r="L74" s="53">
        <f t="shared" si="34"/>
        <v>0</v>
      </c>
      <c r="M74" s="53">
        <f t="shared" si="34"/>
        <v>0</v>
      </c>
      <c r="N74" s="53" t="e">
        <f t="shared" si="35"/>
        <v>#DIV/0!</v>
      </c>
      <c r="Q74" s="60"/>
      <c r="R74" s="60"/>
    </row>
    <row r="75" spans="1:18" ht="15" customHeight="1" x14ac:dyDescent="0.2">
      <c r="A75" s="58">
        <v>7</v>
      </c>
      <c r="B75" s="65" t="s">
        <v>141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53" t="e">
        <f t="shared" si="31"/>
        <v>#DIV/0!</v>
      </c>
      <c r="J75" s="53" t="e">
        <f t="shared" si="32"/>
        <v>#DIV/0!</v>
      </c>
      <c r="K75" s="53">
        <f t="shared" si="33"/>
        <v>0</v>
      </c>
      <c r="L75" s="53">
        <f t="shared" si="34"/>
        <v>0</v>
      </c>
      <c r="M75" s="53">
        <f t="shared" si="34"/>
        <v>0</v>
      </c>
      <c r="N75" s="53" t="e">
        <f t="shared" si="35"/>
        <v>#DIV/0!</v>
      </c>
      <c r="Q75" s="60"/>
      <c r="R75" s="60"/>
    </row>
    <row r="76" spans="1:18" ht="15" customHeight="1" x14ac:dyDescent="0.2">
      <c r="A76" s="58">
        <v>8</v>
      </c>
      <c r="B76" s="65" t="s">
        <v>142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53" t="e">
        <f t="shared" si="31"/>
        <v>#DIV/0!</v>
      </c>
      <c r="J76" s="53" t="e">
        <f t="shared" si="32"/>
        <v>#DIV/0!</v>
      </c>
      <c r="K76" s="53">
        <f t="shared" si="33"/>
        <v>0</v>
      </c>
      <c r="L76" s="53">
        <f t="shared" si="34"/>
        <v>0</v>
      </c>
      <c r="M76" s="53">
        <f t="shared" si="34"/>
        <v>0</v>
      </c>
      <c r="N76" s="53" t="e">
        <f t="shared" si="35"/>
        <v>#DIV/0!</v>
      </c>
      <c r="Q76" s="60"/>
      <c r="R76" s="60"/>
    </row>
    <row r="77" spans="1:18" ht="15" customHeight="1" x14ac:dyDescent="0.2">
      <c r="A77" s="58">
        <v>9</v>
      </c>
      <c r="B77" s="65" t="s">
        <v>143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53" t="e">
        <f t="shared" si="31"/>
        <v>#DIV/0!</v>
      </c>
      <c r="J77" s="53" t="e">
        <f t="shared" si="32"/>
        <v>#DIV/0!</v>
      </c>
      <c r="K77" s="53">
        <f t="shared" si="33"/>
        <v>0</v>
      </c>
      <c r="L77" s="53">
        <f t="shared" si="34"/>
        <v>0</v>
      </c>
      <c r="M77" s="53">
        <f t="shared" si="34"/>
        <v>0</v>
      </c>
      <c r="N77" s="53" t="e">
        <f t="shared" si="35"/>
        <v>#DIV/0!</v>
      </c>
      <c r="Q77" s="60"/>
      <c r="R77" s="60"/>
    </row>
    <row r="78" spans="1:18" ht="15" customHeight="1" x14ac:dyDescent="0.2">
      <c r="A78" s="58">
        <v>10</v>
      </c>
      <c r="B78" s="65" t="s">
        <v>144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53" t="e">
        <f t="shared" si="31"/>
        <v>#DIV/0!</v>
      </c>
      <c r="J78" s="53" t="e">
        <f t="shared" si="32"/>
        <v>#DIV/0!</v>
      </c>
      <c r="K78" s="53">
        <f t="shared" si="33"/>
        <v>0</v>
      </c>
      <c r="L78" s="53">
        <f t="shared" si="34"/>
        <v>0</v>
      </c>
      <c r="M78" s="53">
        <f t="shared" si="34"/>
        <v>0</v>
      </c>
      <c r="N78" s="53" t="e">
        <f t="shared" si="35"/>
        <v>#DIV/0!</v>
      </c>
      <c r="Q78" s="60"/>
      <c r="R78" s="60"/>
    </row>
    <row r="79" spans="1:18" ht="15" customHeight="1" x14ac:dyDescent="0.2">
      <c r="A79" s="95"/>
      <c r="B79" s="90" t="s">
        <v>6</v>
      </c>
      <c r="C79" s="54">
        <f t="shared" ref="C79:H79" si="36">SUM(C69:C78)</f>
        <v>226.51152300000004</v>
      </c>
      <c r="D79" s="54">
        <f t="shared" si="36"/>
        <v>82.488476999999989</v>
      </c>
      <c r="E79" s="54">
        <f t="shared" si="36"/>
        <v>75</v>
      </c>
      <c r="F79" s="54">
        <f t="shared" si="36"/>
        <v>179.5</v>
      </c>
      <c r="G79" s="54">
        <f t="shared" si="36"/>
        <v>0</v>
      </c>
      <c r="H79" s="54">
        <f t="shared" si="36"/>
        <v>0</v>
      </c>
      <c r="I79" s="54">
        <f>(F79/C79)*100</f>
        <v>79.245416578652367</v>
      </c>
      <c r="J79" s="54">
        <f>(H79/D79)*100</f>
        <v>0</v>
      </c>
      <c r="K79" s="54">
        <f>SUM(K69:K78)</f>
        <v>309</v>
      </c>
      <c r="L79" s="54">
        <f>SUM(L69:L78)</f>
        <v>75</v>
      </c>
      <c r="M79" s="54">
        <f>SUM(M69:M78)</f>
        <v>179.5</v>
      </c>
      <c r="N79" s="54">
        <f>(M79/K79)*100</f>
        <v>58.090614886731395</v>
      </c>
      <c r="Q79" s="60"/>
      <c r="R79" s="60"/>
    </row>
  </sheetData>
  <sheetProtection algorithmName="SHA-512" hashValue="8ZvjmnrF4X5hFsRqye3dSPvLKljWUgOkpG9bZ3PbKRZSAt4WeJeukveQi85iJiJDYTK7RK4BOuMpK0Wti+1hhg==" saltValue="jGlceqsj2+w84YkIN3FkTA==" spinCount="100000" sheet="1" objects="1" scenarios="1"/>
  <mergeCells count="21">
    <mergeCell ref="A7:N7"/>
    <mergeCell ref="A9:N9"/>
    <mergeCell ref="A10:N10"/>
    <mergeCell ref="A11:N11"/>
    <mergeCell ref="K12:N12"/>
    <mergeCell ref="A68:N68"/>
    <mergeCell ref="K13:N13"/>
    <mergeCell ref="C14:C15"/>
    <mergeCell ref="D14:D15"/>
    <mergeCell ref="E14:F14"/>
    <mergeCell ref="G14:H14"/>
    <mergeCell ref="I14:I15"/>
    <mergeCell ref="J14:J15"/>
    <mergeCell ref="K14:K15"/>
    <mergeCell ref="L14:M14"/>
    <mergeCell ref="N14:N15"/>
    <mergeCell ref="A13:A15"/>
    <mergeCell ref="B13:B15"/>
    <mergeCell ref="C13:D13"/>
    <mergeCell ref="E13:H13"/>
    <mergeCell ref="I13:J13"/>
  </mergeCells>
  <dataValidations count="1">
    <dataValidation type="whole" allowBlank="1" showInputMessage="1" showErrorMessage="1" sqref="J57 K28:M29 C66:H66 K66:M66 L55:M55 L53:M53 J53 C28:D28 K52:K57 J55 L57:M57 E28:H29 C53:H53 C55:H55 C57:H57">
      <formula1>0</formula1>
      <formula2>99999999999999900000</formula2>
    </dataValidation>
  </dataValidations>
  <printOptions horizontalCentered="1" verticalCentered="1"/>
  <pageMargins left="0.25" right="0.25" top="0.1" bottom="0.1" header="0.25" footer="0.25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00"/>
  <sheetViews>
    <sheetView zoomScaleNormal="100" workbookViewId="0">
      <pane xSplit="2" ySplit="15" topLeftCell="C16" activePane="bottomRight" state="frozen"/>
      <selection activeCell="Q18" sqref="A1:XFD1048576"/>
      <selection pane="topRight" activeCell="Q18" sqref="A1:XFD1048576"/>
      <selection pane="bottomLeft" activeCell="Q18" sqref="A1:XFD1048576"/>
      <selection pane="bottomRight" activeCell="C16" sqref="C16"/>
    </sheetView>
  </sheetViews>
  <sheetFormatPr defaultRowHeight="12.75" x14ac:dyDescent="0.2"/>
  <cols>
    <col min="1" max="1" width="5.7109375" style="55" customWidth="1"/>
    <col min="2" max="2" width="22.85546875" style="55" customWidth="1"/>
    <col min="3" max="14" width="7.7109375" style="55" customWidth="1"/>
    <col min="15" max="16384" width="9.140625" style="55"/>
  </cols>
  <sheetData>
    <row r="5" spans="1:18" ht="16.5" customHeight="1" x14ac:dyDescent="0.2"/>
    <row r="7" spans="1:18" ht="15.75" x14ac:dyDescent="0.2">
      <c r="A7" s="108" t="s">
        <v>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8" ht="2.25" hidden="1" customHeight="1" x14ac:dyDescent="0.2"/>
    <row r="9" spans="1:18" ht="20.25" x14ac:dyDescent="0.2">
      <c r="A9" s="109" t="s">
        <v>55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8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8" ht="15.75" x14ac:dyDescent="0.2">
      <c r="A11" s="111" t="s">
        <v>195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8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112" t="s">
        <v>2</v>
      </c>
      <c r="L12" s="112"/>
      <c r="M12" s="112"/>
      <c r="N12" s="112"/>
    </row>
    <row r="13" spans="1:18" ht="51" customHeight="1" x14ac:dyDescent="0.2">
      <c r="A13" s="113" t="s">
        <v>3</v>
      </c>
      <c r="B13" s="113" t="s">
        <v>56</v>
      </c>
      <c r="C13" s="102" t="s">
        <v>148</v>
      </c>
      <c r="D13" s="102"/>
      <c r="E13" s="116" t="s">
        <v>192</v>
      </c>
      <c r="F13" s="117"/>
      <c r="G13" s="117"/>
      <c r="H13" s="118"/>
      <c r="I13" s="102" t="s">
        <v>5</v>
      </c>
      <c r="J13" s="102"/>
      <c r="K13" s="102" t="s">
        <v>6</v>
      </c>
      <c r="L13" s="102"/>
      <c r="M13" s="102"/>
      <c r="N13" s="102"/>
    </row>
    <row r="14" spans="1:18" x14ac:dyDescent="0.2">
      <c r="A14" s="114"/>
      <c r="B14" s="114"/>
      <c r="C14" s="103" t="s">
        <v>7</v>
      </c>
      <c r="D14" s="103" t="s">
        <v>8</v>
      </c>
      <c r="E14" s="105" t="s">
        <v>7</v>
      </c>
      <c r="F14" s="106"/>
      <c r="G14" s="105" t="s">
        <v>8</v>
      </c>
      <c r="H14" s="106"/>
      <c r="I14" s="103" t="s">
        <v>7</v>
      </c>
      <c r="J14" s="103" t="s">
        <v>8</v>
      </c>
      <c r="K14" s="103" t="s">
        <v>9</v>
      </c>
      <c r="L14" s="107" t="s">
        <v>10</v>
      </c>
      <c r="M14" s="107"/>
      <c r="N14" s="103" t="s">
        <v>11</v>
      </c>
    </row>
    <row r="15" spans="1:18" x14ac:dyDescent="0.2">
      <c r="A15" s="115"/>
      <c r="B15" s="115"/>
      <c r="C15" s="104"/>
      <c r="D15" s="104"/>
      <c r="E15" s="57" t="s">
        <v>12</v>
      </c>
      <c r="F15" s="57" t="s">
        <v>13</v>
      </c>
      <c r="G15" s="57" t="s">
        <v>12</v>
      </c>
      <c r="H15" s="57" t="s">
        <v>13</v>
      </c>
      <c r="I15" s="104"/>
      <c r="J15" s="104"/>
      <c r="K15" s="104"/>
      <c r="L15" s="57" t="s">
        <v>12</v>
      </c>
      <c r="M15" s="57" t="s">
        <v>13</v>
      </c>
      <c r="N15" s="104"/>
    </row>
    <row r="16" spans="1:18" ht="15" customHeight="1" x14ac:dyDescent="0.2">
      <c r="A16" s="58">
        <v>1</v>
      </c>
      <c r="B16" s="65" t="s">
        <v>57</v>
      </c>
      <c r="C16" s="49">
        <v>31774.27294543563</v>
      </c>
      <c r="D16" s="49">
        <v>6506.4570545643728</v>
      </c>
      <c r="E16" s="49">
        <v>13023</v>
      </c>
      <c r="F16" s="49">
        <v>14770.299999999997</v>
      </c>
      <c r="G16" s="49">
        <v>0</v>
      </c>
      <c r="H16" s="49">
        <v>0</v>
      </c>
      <c r="I16" s="49">
        <f>(F16/C16)*100</f>
        <v>46.485091965327719</v>
      </c>
      <c r="J16" s="49">
        <f>(H16/D16)*100</f>
        <v>0</v>
      </c>
      <c r="K16" s="49">
        <f>C16+D16</f>
        <v>38280.730000000003</v>
      </c>
      <c r="L16" s="49">
        <v>13023</v>
      </c>
      <c r="M16" s="49">
        <v>14770.299999999997</v>
      </c>
      <c r="N16" s="50">
        <f>(M16/K16)*100</f>
        <v>38.584164931024034</v>
      </c>
      <c r="Q16" s="60"/>
      <c r="R16" s="60"/>
    </row>
    <row r="17" spans="1:18" ht="15" customHeight="1" x14ac:dyDescent="0.2">
      <c r="A17" s="58">
        <v>2</v>
      </c>
      <c r="B17" s="65" t="s">
        <v>58</v>
      </c>
      <c r="C17" s="49">
        <v>10836.454576155291</v>
      </c>
      <c r="D17" s="49">
        <v>3207.7854238447103</v>
      </c>
      <c r="E17" s="49">
        <v>4538</v>
      </c>
      <c r="F17" s="49">
        <v>4301.0646000000006</v>
      </c>
      <c r="G17" s="49">
        <v>0</v>
      </c>
      <c r="H17" s="49">
        <v>0</v>
      </c>
      <c r="I17" s="49">
        <f>(F17/C17)*100</f>
        <v>39.690699294436506</v>
      </c>
      <c r="J17" s="49">
        <f>(H17/D17)*100</f>
        <v>0</v>
      </c>
      <c r="K17" s="49">
        <f t="shared" ref="K17:K33" si="0">C17+D17</f>
        <v>14044.240000000002</v>
      </c>
      <c r="L17" s="49">
        <v>4538</v>
      </c>
      <c r="M17" s="49">
        <v>4301.0646000000006</v>
      </c>
      <c r="N17" s="50">
        <f>(M17/K17)*100</f>
        <v>30.625114637744726</v>
      </c>
      <c r="Q17" s="60"/>
      <c r="R17" s="60"/>
    </row>
    <row r="18" spans="1:18" ht="15" customHeight="1" x14ac:dyDescent="0.2">
      <c r="A18" s="58">
        <v>3</v>
      </c>
      <c r="B18" s="65" t="s">
        <v>59</v>
      </c>
      <c r="C18" s="49">
        <v>220559.63403945172</v>
      </c>
      <c r="D18" s="49">
        <v>82504.905960548276</v>
      </c>
      <c r="E18" s="49">
        <v>76542</v>
      </c>
      <c r="F18" s="49">
        <v>126749.9646013</v>
      </c>
      <c r="G18" s="49">
        <v>0</v>
      </c>
      <c r="H18" s="49">
        <v>0</v>
      </c>
      <c r="I18" s="49">
        <f>(F18/C18)*100</f>
        <v>57.46743512397564</v>
      </c>
      <c r="J18" s="49">
        <f>(H18/D18)*100</f>
        <v>0</v>
      </c>
      <c r="K18" s="49">
        <f t="shared" si="0"/>
        <v>303064.53999999998</v>
      </c>
      <c r="L18" s="49">
        <v>76542</v>
      </c>
      <c r="M18" s="49">
        <v>126749.9646013</v>
      </c>
      <c r="N18" s="50">
        <f>(M18/K18)*100</f>
        <v>41.822763099008554</v>
      </c>
      <c r="Q18" s="60"/>
      <c r="R18" s="60"/>
    </row>
    <row r="19" spans="1:18" ht="15" customHeight="1" x14ac:dyDescent="0.2">
      <c r="A19" s="58">
        <v>4</v>
      </c>
      <c r="B19" s="65" t="s">
        <v>60</v>
      </c>
      <c r="C19" s="49">
        <v>234250.86282687358</v>
      </c>
      <c r="D19" s="49">
        <v>132150.05717312644</v>
      </c>
      <c r="E19" s="49">
        <v>178229</v>
      </c>
      <c r="F19" s="49">
        <v>158194.99999999997</v>
      </c>
      <c r="G19" s="49">
        <v>0</v>
      </c>
      <c r="H19" s="49">
        <v>0</v>
      </c>
      <c r="I19" s="49">
        <f>(F19/C19)*100</f>
        <v>67.5323019479831</v>
      </c>
      <c r="J19" s="49">
        <f>(H19/D19)*100</f>
        <v>0</v>
      </c>
      <c r="K19" s="49">
        <f t="shared" si="0"/>
        <v>366400.92000000004</v>
      </c>
      <c r="L19" s="49">
        <v>178229</v>
      </c>
      <c r="M19" s="49">
        <v>158194.99999999997</v>
      </c>
      <c r="N19" s="50">
        <f>(M19/K19)*100</f>
        <v>43.175382856571417</v>
      </c>
      <c r="Q19" s="60"/>
      <c r="R19" s="60"/>
    </row>
    <row r="20" spans="1:18" ht="15" customHeight="1" x14ac:dyDescent="0.2">
      <c r="A20" s="58">
        <v>5</v>
      </c>
      <c r="B20" s="65" t="s">
        <v>61</v>
      </c>
      <c r="C20" s="49">
        <v>415887.82563016861</v>
      </c>
      <c r="D20" s="49">
        <v>160930.2243698315</v>
      </c>
      <c r="E20" s="49">
        <v>271451</v>
      </c>
      <c r="F20" s="49">
        <v>344807.3337980723</v>
      </c>
      <c r="G20" s="49">
        <v>0</v>
      </c>
      <c r="H20" s="49">
        <v>0</v>
      </c>
      <c r="I20" s="49">
        <f>(F20/C20)*100</f>
        <v>82.908734651130374</v>
      </c>
      <c r="J20" s="49">
        <f>(H20/D20)*100</f>
        <v>0</v>
      </c>
      <c r="K20" s="49">
        <f t="shared" si="0"/>
        <v>576818.05000000005</v>
      </c>
      <c r="L20" s="49">
        <v>271451</v>
      </c>
      <c r="M20" s="49">
        <v>344807.3337980723</v>
      </c>
      <c r="N20" s="50">
        <f>(M20/K20)*100</f>
        <v>59.777486817215973</v>
      </c>
      <c r="Q20" s="60"/>
      <c r="R20" s="60"/>
    </row>
    <row r="21" spans="1:18" ht="15" customHeight="1" x14ac:dyDescent="0.2">
      <c r="A21" s="58">
        <v>6</v>
      </c>
      <c r="B21" s="65" t="s">
        <v>62</v>
      </c>
      <c r="C21" s="49">
        <v>70166.819282249402</v>
      </c>
      <c r="D21" s="49">
        <v>28198.120717750589</v>
      </c>
      <c r="E21" s="49">
        <v>41582</v>
      </c>
      <c r="F21" s="49">
        <v>44838.488024500017</v>
      </c>
      <c r="G21" s="49">
        <v>0</v>
      </c>
      <c r="H21" s="49">
        <v>0</v>
      </c>
      <c r="I21" s="49">
        <f t="shared" ref="I21:I33" si="1">(F21/C21)*100</f>
        <v>63.902694297906024</v>
      </c>
      <c r="J21" s="49">
        <f t="shared" ref="J21:J33" si="2">(H21/D21)*100</f>
        <v>0</v>
      </c>
      <c r="K21" s="49">
        <f t="shared" si="0"/>
        <v>98364.939999999988</v>
      </c>
      <c r="L21" s="49">
        <v>41582</v>
      </c>
      <c r="M21" s="49">
        <v>44838.488024500017</v>
      </c>
      <c r="N21" s="50">
        <f t="shared" ref="N21:N33" si="3">(M21/K21)*100</f>
        <v>45.583810679394531</v>
      </c>
      <c r="Q21" s="60"/>
      <c r="R21" s="60"/>
    </row>
    <row r="22" spans="1:18" ht="15" customHeight="1" x14ac:dyDescent="0.2">
      <c r="A22" s="58">
        <v>7</v>
      </c>
      <c r="B22" s="65" t="s">
        <v>63</v>
      </c>
      <c r="C22" s="49">
        <v>248262.18615302377</v>
      </c>
      <c r="D22" s="49">
        <v>66837.70384697619</v>
      </c>
      <c r="E22" s="49">
        <v>134424.07150000002</v>
      </c>
      <c r="F22" s="49">
        <v>138613.11961000002</v>
      </c>
      <c r="G22" s="49">
        <v>0</v>
      </c>
      <c r="H22" s="49">
        <v>0</v>
      </c>
      <c r="I22" s="49">
        <f t="shared" si="1"/>
        <v>55.833359787044536</v>
      </c>
      <c r="J22" s="49">
        <f t="shared" si="2"/>
        <v>0</v>
      </c>
      <c r="K22" s="49">
        <f t="shared" si="0"/>
        <v>315099.88999999996</v>
      </c>
      <c r="L22" s="49">
        <v>134424.07150000002</v>
      </c>
      <c r="M22" s="49">
        <v>138613.11961000002</v>
      </c>
      <c r="N22" s="50">
        <f t="shared" si="3"/>
        <v>43.990215169545138</v>
      </c>
      <c r="Q22" s="60"/>
      <c r="R22" s="60"/>
    </row>
    <row r="23" spans="1:18" ht="15" customHeight="1" x14ac:dyDescent="0.2">
      <c r="A23" s="58">
        <v>8</v>
      </c>
      <c r="B23" s="65" t="s">
        <v>64</v>
      </c>
      <c r="C23" s="49">
        <v>25380.348285140946</v>
      </c>
      <c r="D23" s="49">
        <v>11714.60171485906</v>
      </c>
      <c r="E23" s="49">
        <v>4439</v>
      </c>
      <c r="F23" s="49">
        <v>9406.3300000000017</v>
      </c>
      <c r="G23" s="49">
        <v>0</v>
      </c>
      <c r="H23" s="49">
        <v>0</v>
      </c>
      <c r="I23" s="49">
        <f t="shared" si="1"/>
        <v>37.061469347554166</v>
      </c>
      <c r="J23" s="49">
        <f t="shared" si="2"/>
        <v>0</v>
      </c>
      <c r="K23" s="49">
        <f t="shared" si="0"/>
        <v>37094.950000000004</v>
      </c>
      <c r="L23" s="49">
        <v>4439</v>
      </c>
      <c r="M23" s="49">
        <v>9406.3300000000017</v>
      </c>
      <c r="N23" s="50">
        <f t="shared" si="3"/>
        <v>25.357440837634236</v>
      </c>
      <c r="Q23" s="60"/>
      <c r="R23" s="60"/>
    </row>
    <row r="24" spans="1:18" ht="15" customHeight="1" x14ac:dyDescent="0.2">
      <c r="A24" s="58">
        <v>9</v>
      </c>
      <c r="B24" s="65" t="s">
        <v>66</v>
      </c>
      <c r="C24" s="49">
        <v>13902.513885466038</v>
      </c>
      <c r="D24" s="49">
        <v>4963.9261145339588</v>
      </c>
      <c r="E24" s="49">
        <v>15200</v>
      </c>
      <c r="F24" s="49">
        <v>14450.59</v>
      </c>
      <c r="G24" s="49">
        <v>0</v>
      </c>
      <c r="H24" s="49">
        <v>0</v>
      </c>
      <c r="I24" s="49">
        <f t="shared" si="1"/>
        <v>103.94228064830011</v>
      </c>
      <c r="J24" s="49">
        <f t="shared" si="2"/>
        <v>0</v>
      </c>
      <c r="K24" s="49">
        <f t="shared" si="0"/>
        <v>18866.439999999995</v>
      </c>
      <c r="L24" s="49">
        <v>15200</v>
      </c>
      <c r="M24" s="49">
        <v>14450.59</v>
      </c>
      <c r="N24" s="50">
        <f t="shared" si="3"/>
        <v>76.594153427991742</v>
      </c>
      <c r="Q24" s="60"/>
      <c r="R24" s="60"/>
    </row>
    <row r="25" spans="1:18" ht="15" customHeight="1" x14ac:dyDescent="0.2">
      <c r="A25" s="58">
        <v>10</v>
      </c>
      <c r="B25" s="65" t="s">
        <v>67</v>
      </c>
      <c r="C25" s="49">
        <v>27756.365202106161</v>
      </c>
      <c r="D25" s="49">
        <v>12179.294797893839</v>
      </c>
      <c r="E25" s="49">
        <v>8570</v>
      </c>
      <c r="F25" s="49">
        <v>10292.98</v>
      </c>
      <c r="G25" s="49">
        <v>0</v>
      </c>
      <c r="H25" s="49">
        <v>0</v>
      </c>
      <c r="I25" s="49">
        <f t="shared" si="1"/>
        <v>37.083313773443813</v>
      </c>
      <c r="J25" s="49">
        <f t="shared" si="2"/>
        <v>0</v>
      </c>
      <c r="K25" s="49">
        <f t="shared" si="0"/>
        <v>39935.660000000003</v>
      </c>
      <c r="L25" s="49">
        <v>8570</v>
      </c>
      <c r="M25" s="49">
        <v>10292.98</v>
      </c>
      <c r="N25" s="50">
        <f t="shared" si="3"/>
        <v>25.773907329940204</v>
      </c>
      <c r="Q25" s="60"/>
      <c r="R25" s="60"/>
    </row>
    <row r="26" spans="1:18" ht="15" customHeight="1" x14ac:dyDescent="0.2">
      <c r="A26" s="58">
        <v>11</v>
      </c>
      <c r="B26" s="65" t="s">
        <v>68</v>
      </c>
      <c r="C26" s="49">
        <v>10940.70257739927</v>
      </c>
      <c r="D26" s="49">
        <v>4304.6674226007317</v>
      </c>
      <c r="E26" s="49">
        <v>1939</v>
      </c>
      <c r="F26" s="49">
        <v>4125.67</v>
      </c>
      <c r="G26" s="49">
        <v>0</v>
      </c>
      <c r="H26" s="49">
        <v>0</v>
      </c>
      <c r="I26" s="49">
        <f t="shared" si="1"/>
        <v>37.70936985822641</v>
      </c>
      <c r="J26" s="49">
        <f t="shared" si="2"/>
        <v>0</v>
      </c>
      <c r="K26" s="49">
        <f t="shared" si="0"/>
        <v>15245.370000000003</v>
      </c>
      <c r="L26" s="49">
        <v>1939</v>
      </c>
      <c r="M26" s="49">
        <v>4125.67</v>
      </c>
      <c r="N26" s="50">
        <f t="shared" si="3"/>
        <v>27.061789907362034</v>
      </c>
      <c r="Q26" s="60"/>
      <c r="R26" s="60"/>
    </row>
    <row r="27" spans="1:18" ht="15" customHeight="1" x14ac:dyDescent="0.2">
      <c r="A27" s="58">
        <v>12</v>
      </c>
      <c r="B27" s="65" t="s">
        <v>69</v>
      </c>
      <c r="C27" s="49">
        <v>1555.8578740254611</v>
      </c>
      <c r="D27" s="49">
        <v>516.67212597453909</v>
      </c>
      <c r="E27" s="49">
        <v>56</v>
      </c>
      <c r="F27" s="49">
        <v>116.46</v>
      </c>
      <c r="G27" s="49">
        <v>0</v>
      </c>
      <c r="H27" s="49">
        <v>0</v>
      </c>
      <c r="I27" s="49">
        <f t="shared" si="1"/>
        <v>7.4852595435779605</v>
      </c>
      <c r="J27" s="49">
        <f t="shared" si="2"/>
        <v>0</v>
      </c>
      <c r="K27" s="49">
        <f t="shared" si="0"/>
        <v>2072.5300000000002</v>
      </c>
      <c r="L27" s="49">
        <v>56</v>
      </c>
      <c r="M27" s="49">
        <v>116.46</v>
      </c>
      <c r="N27" s="50">
        <f t="shared" si="3"/>
        <v>5.6192190221613192</v>
      </c>
      <c r="Q27" s="60"/>
      <c r="R27" s="60"/>
    </row>
    <row r="28" spans="1:18" ht="15" customHeight="1" x14ac:dyDescent="0.2">
      <c r="A28" s="58">
        <v>13</v>
      </c>
      <c r="B28" s="65" t="s">
        <v>70</v>
      </c>
      <c r="C28" s="49">
        <v>40377.556861822173</v>
      </c>
      <c r="D28" s="49">
        <v>10432.653138177822</v>
      </c>
      <c r="E28" s="49">
        <v>12308</v>
      </c>
      <c r="F28" s="49">
        <v>14822.820000000003</v>
      </c>
      <c r="G28" s="49">
        <v>0</v>
      </c>
      <c r="H28" s="49">
        <v>0</v>
      </c>
      <c r="I28" s="49">
        <f t="shared" si="1"/>
        <v>36.710542073473718</v>
      </c>
      <c r="J28" s="49">
        <f t="shared" si="2"/>
        <v>0</v>
      </c>
      <c r="K28" s="49">
        <f t="shared" si="0"/>
        <v>50810.209999999992</v>
      </c>
      <c r="L28" s="49">
        <v>12308</v>
      </c>
      <c r="M28" s="49">
        <v>14822.820000000003</v>
      </c>
      <c r="N28" s="50">
        <f t="shared" si="3"/>
        <v>29.172916230812678</v>
      </c>
      <c r="Q28" s="60"/>
      <c r="R28" s="60"/>
    </row>
    <row r="29" spans="1:18" ht="15" customHeight="1" x14ac:dyDescent="0.2">
      <c r="A29" s="58">
        <v>14</v>
      </c>
      <c r="B29" s="65" t="s">
        <v>71</v>
      </c>
      <c r="C29" s="49">
        <v>876033.756151309</v>
      </c>
      <c r="D29" s="49">
        <v>266063.61384869105</v>
      </c>
      <c r="E29" s="49">
        <v>557469</v>
      </c>
      <c r="F29" s="49">
        <v>462975.61999999994</v>
      </c>
      <c r="G29" s="49">
        <v>0</v>
      </c>
      <c r="H29" s="49">
        <v>0</v>
      </c>
      <c r="I29" s="49">
        <f t="shared" si="1"/>
        <v>52.849061665614002</v>
      </c>
      <c r="J29" s="49">
        <f t="shared" si="2"/>
        <v>0</v>
      </c>
      <c r="K29" s="49">
        <f t="shared" si="0"/>
        <v>1142097.3700000001</v>
      </c>
      <c r="L29" s="49">
        <v>557469</v>
      </c>
      <c r="M29" s="49">
        <v>462975.61999999994</v>
      </c>
      <c r="N29" s="50">
        <f t="shared" si="3"/>
        <v>40.53731600835399</v>
      </c>
      <c r="Q29" s="60"/>
      <c r="R29" s="60"/>
    </row>
    <row r="30" spans="1:18" ht="15" customHeight="1" x14ac:dyDescent="0.2">
      <c r="A30" s="58">
        <v>15</v>
      </c>
      <c r="B30" s="65" t="s">
        <v>72</v>
      </c>
      <c r="C30" s="49">
        <v>28794.207261393582</v>
      </c>
      <c r="D30" s="49">
        <v>10881.942738606414</v>
      </c>
      <c r="E30" s="49">
        <v>9033</v>
      </c>
      <c r="F30" s="49">
        <v>9556.9800000000014</v>
      </c>
      <c r="G30" s="49">
        <v>0</v>
      </c>
      <c r="H30" s="49">
        <v>0</v>
      </c>
      <c r="I30" s="49">
        <f t="shared" si="1"/>
        <v>33.190634189862614</v>
      </c>
      <c r="J30" s="49">
        <f t="shared" si="2"/>
        <v>0</v>
      </c>
      <c r="K30" s="49">
        <f t="shared" si="0"/>
        <v>39676.149999999994</v>
      </c>
      <c r="L30" s="49">
        <v>9033</v>
      </c>
      <c r="M30" s="49">
        <v>9556.9800000000014</v>
      </c>
      <c r="N30" s="50">
        <f t="shared" si="3"/>
        <v>24.087468164123791</v>
      </c>
      <c r="Q30" s="60"/>
      <c r="R30" s="60"/>
    </row>
    <row r="31" spans="1:18" ht="15" customHeight="1" x14ac:dyDescent="0.2">
      <c r="A31" s="58">
        <v>16</v>
      </c>
      <c r="B31" s="65" t="s">
        <v>73</v>
      </c>
      <c r="C31" s="49">
        <v>30724.693355032752</v>
      </c>
      <c r="D31" s="49">
        <v>9122.6766449672523</v>
      </c>
      <c r="E31" s="49">
        <v>12096</v>
      </c>
      <c r="F31" s="49">
        <v>15009.320000000002</v>
      </c>
      <c r="G31" s="49">
        <v>0</v>
      </c>
      <c r="H31" s="49">
        <v>0</v>
      </c>
      <c r="I31" s="49">
        <f t="shared" si="1"/>
        <v>48.851000159913561</v>
      </c>
      <c r="J31" s="49">
        <f t="shared" si="2"/>
        <v>0</v>
      </c>
      <c r="K31" s="49">
        <f t="shared" si="0"/>
        <v>39847.370000000003</v>
      </c>
      <c r="L31" s="49">
        <v>12096</v>
      </c>
      <c r="M31" s="49">
        <v>15009.320000000002</v>
      </c>
      <c r="N31" s="50">
        <f t="shared" si="3"/>
        <v>37.667027961945799</v>
      </c>
      <c r="Q31" s="60"/>
      <c r="R31" s="60"/>
    </row>
    <row r="32" spans="1:18" ht="15" customHeight="1" x14ac:dyDescent="0.2">
      <c r="A32" s="58">
        <v>17</v>
      </c>
      <c r="B32" s="65" t="s">
        <v>74</v>
      </c>
      <c r="C32" s="49">
        <v>138225.0166135898</v>
      </c>
      <c r="D32" s="49">
        <v>54683.643386410171</v>
      </c>
      <c r="E32" s="49">
        <v>82967</v>
      </c>
      <c r="F32" s="49">
        <v>100216.51950000001</v>
      </c>
      <c r="G32" s="49">
        <v>0</v>
      </c>
      <c r="H32" s="49">
        <v>0</v>
      </c>
      <c r="I32" s="49">
        <f t="shared" si="1"/>
        <v>72.502447064381158</v>
      </c>
      <c r="J32" s="49">
        <f t="shared" si="2"/>
        <v>0</v>
      </c>
      <c r="K32" s="49">
        <f t="shared" si="0"/>
        <v>192908.65999999997</v>
      </c>
      <c r="L32" s="49">
        <v>82967</v>
      </c>
      <c r="M32" s="49">
        <v>100216.51950000001</v>
      </c>
      <c r="N32" s="50">
        <f t="shared" si="3"/>
        <v>51.950243965200947</v>
      </c>
      <c r="Q32" s="60"/>
      <c r="R32" s="60"/>
    </row>
    <row r="33" spans="1:18" ht="15" customHeight="1" x14ac:dyDescent="0.2">
      <c r="A33" s="58">
        <v>18</v>
      </c>
      <c r="B33" s="65" t="s">
        <v>75</v>
      </c>
      <c r="C33" s="49">
        <v>2669.7590977364121</v>
      </c>
      <c r="D33" s="49">
        <v>1636.200902263588</v>
      </c>
      <c r="E33" s="49">
        <v>84</v>
      </c>
      <c r="F33" s="49">
        <v>67.27</v>
      </c>
      <c r="G33" s="49">
        <v>0</v>
      </c>
      <c r="H33" s="49">
        <v>0</v>
      </c>
      <c r="I33" s="49">
        <f t="shared" si="1"/>
        <v>2.5197029970620082</v>
      </c>
      <c r="J33" s="49">
        <f t="shared" si="2"/>
        <v>0</v>
      </c>
      <c r="K33" s="49">
        <f t="shared" si="0"/>
        <v>4305.96</v>
      </c>
      <c r="L33" s="49">
        <v>84</v>
      </c>
      <c r="M33" s="49">
        <v>67.27</v>
      </c>
      <c r="N33" s="50">
        <f t="shared" si="3"/>
        <v>1.5622532489851275</v>
      </c>
      <c r="Q33" s="60"/>
      <c r="R33" s="60"/>
    </row>
    <row r="34" spans="1:18" ht="15" customHeight="1" x14ac:dyDescent="0.2">
      <c r="A34" s="89"/>
      <c r="B34" s="90" t="s">
        <v>76</v>
      </c>
      <c r="C34" s="5">
        <f>SUM(C16:C33)</f>
        <v>2428098.8326183795</v>
      </c>
      <c r="D34" s="5">
        <f t="shared" ref="D34:H34" si="4">SUM(D16:D33)</f>
        <v>866835.14738162071</v>
      </c>
      <c r="E34" s="5">
        <f t="shared" si="4"/>
        <v>1423950.0715000001</v>
      </c>
      <c r="F34" s="5">
        <f t="shared" si="4"/>
        <v>1473315.8301338721</v>
      </c>
      <c r="G34" s="5">
        <f t="shared" si="4"/>
        <v>0</v>
      </c>
      <c r="H34" s="5">
        <f t="shared" si="4"/>
        <v>0</v>
      </c>
      <c r="I34" s="51">
        <f>(F34/C34)*100</f>
        <v>60.677753736453063</v>
      </c>
      <c r="J34" s="51">
        <f>(H34/D34)*100</f>
        <v>0</v>
      </c>
      <c r="K34" s="5">
        <f t="shared" ref="K34:M34" si="5">SUM(K16:K33)</f>
        <v>3294933.98</v>
      </c>
      <c r="L34" s="5">
        <f t="shared" si="5"/>
        <v>1423950.0715000001</v>
      </c>
      <c r="M34" s="5">
        <f t="shared" si="5"/>
        <v>1473315.8301338721</v>
      </c>
      <c r="N34" s="51">
        <f>(M34/K34)*100</f>
        <v>44.714578169905309</v>
      </c>
      <c r="Q34" s="60"/>
      <c r="R34" s="60"/>
    </row>
    <row r="35" spans="1:18" ht="15" customHeight="1" x14ac:dyDescent="0.2">
      <c r="A35" s="91">
        <v>19</v>
      </c>
      <c r="B35" s="92" t="s">
        <v>77</v>
      </c>
      <c r="C35" s="49">
        <v>61551.395706238436</v>
      </c>
      <c r="D35" s="49">
        <v>23745.734293761561</v>
      </c>
      <c r="E35" s="6">
        <v>9300</v>
      </c>
      <c r="F35" s="6">
        <v>41644.040000000008</v>
      </c>
      <c r="G35" s="6">
        <v>0</v>
      </c>
      <c r="H35" s="6">
        <v>0</v>
      </c>
      <c r="I35" s="52">
        <f>(F35/C35)*100</f>
        <v>67.657344763961618</v>
      </c>
      <c r="J35" s="52">
        <f>(H35/D35)*100</f>
        <v>0</v>
      </c>
      <c r="K35" s="6">
        <f>C35+D35</f>
        <v>85297.13</v>
      </c>
      <c r="L35" s="6">
        <v>9300</v>
      </c>
      <c r="M35" s="6">
        <v>41644.040000000008</v>
      </c>
      <c r="N35" s="52">
        <f>(M35/K35)*100</f>
        <v>48.822322626798822</v>
      </c>
      <c r="Q35" s="60"/>
      <c r="R35" s="60"/>
    </row>
    <row r="36" spans="1:18" ht="15" customHeight="1" x14ac:dyDescent="0.2">
      <c r="A36" s="1">
        <v>20</v>
      </c>
      <c r="B36" s="2" t="s">
        <v>78</v>
      </c>
      <c r="C36" s="49">
        <v>677.22347981092275</v>
      </c>
      <c r="D36" s="49">
        <v>127.96652018907716</v>
      </c>
      <c r="E36" s="49">
        <v>0</v>
      </c>
      <c r="F36" s="49">
        <v>0</v>
      </c>
      <c r="G36" s="49">
        <v>0</v>
      </c>
      <c r="H36" s="49">
        <v>0</v>
      </c>
      <c r="I36" s="49">
        <f t="shared" ref="I36:I47" si="6">(F36/C36)*100</f>
        <v>0</v>
      </c>
      <c r="J36" s="49">
        <f t="shared" ref="J36:J47" si="7">(H36/D36)*100</f>
        <v>0</v>
      </c>
      <c r="K36" s="49">
        <f t="shared" ref="K36:K47" si="8">C36+D36</f>
        <v>805.18999999999994</v>
      </c>
      <c r="L36" s="49">
        <v>0</v>
      </c>
      <c r="M36" s="49">
        <v>0</v>
      </c>
      <c r="N36" s="50">
        <f t="shared" ref="N36:N47" si="9">(M36/K36)*100</f>
        <v>0</v>
      </c>
      <c r="Q36" s="60"/>
      <c r="R36" s="60"/>
    </row>
    <row r="37" spans="1:18" ht="15" customHeight="1" x14ac:dyDescent="0.2">
      <c r="A37" s="91">
        <v>21</v>
      </c>
      <c r="B37" s="2" t="s">
        <v>149</v>
      </c>
      <c r="C37" s="49">
        <v>157.29161620562533</v>
      </c>
      <c r="D37" s="49">
        <v>122.59838379437467</v>
      </c>
      <c r="E37" s="49">
        <v>38</v>
      </c>
      <c r="F37" s="49">
        <v>80</v>
      </c>
      <c r="G37" s="49">
        <v>0</v>
      </c>
      <c r="H37" s="49">
        <v>0</v>
      </c>
      <c r="I37" s="49">
        <f t="shared" si="6"/>
        <v>50.86094346911473</v>
      </c>
      <c r="J37" s="49">
        <f t="shared" si="7"/>
        <v>0</v>
      </c>
      <c r="K37" s="49">
        <f t="shared" si="8"/>
        <v>279.89</v>
      </c>
      <c r="L37" s="49">
        <v>38</v>
      </c>
      <c r="M37" s="49">
        <v>80</v>
      </c>
      <c r="N37" s="50">
        <f t="shared" si="9"/>
        <v>28.582657472578514</v>
      </c>
      <c r="Q37" s="60"/>
      <c r="R37" s="60"/>
    </row>
    <row r="38" spans="1:18" ht="15" customHeight="1" x14ac:dyDescent="0.2">
      <c r="A38" s="1">
        <v>22</v>
      </c>
      <c r="B38" s="2" t="s">
        <v>79</v>
      </c>
      <c r="C38" s="49">
        <v>1626.8928450535454</v>
      </c>
      <c r="D38" s="49">
        <v>389.72715494645439</v>
      </c>
      <c r="E38" s="49">
        <v>174</v>
      </c>
      <c r="F38" s="49">
        <v>445</v>
      </c>
      <c r="G38" s="49">
        <v>0</v>
      </c>
      <c r="H38" s="49">
        <v>0</v>
      </c>
      <c r="I38" s="49">
        <f t="shared" si="6"/>
        <v>27.352754138232989</v>
      </c>
      <c r="J38" s="49">
        <f t="shared" si="7"/>
        <v>0</v>
      </c>
      <c r="K38" s="49">
        <f t="shared" si="8"/>
        <v>2016.62</v>
      </c>
      <c r="L38" s="49">
        <v>174</v>
      </c>
      <c r="M38" s="49">
        <v>445</v>
      </c>
      <c r="N38" s="50">
        <f t="shared" si="9"/>
        <v>22.066626335154865</v>
      </c>
      <c r="Q38" s="60"/>
      <c r="R38" s="60"/>
    </row>
    <row r="39" spans="1:18" ht="15" customHeight="1" x14ac:dyDescent="0.2">
      <c r="A39" s="91">
        <v>23</v>
      </c>
      <c r="B39" s="2" t="s">
        <v>80</v>
      </c>
      <c r="C39" s="49">
        <v>9288.6603905928205</v>
      </c>
      <c r="D39" s="49">
        <v>7715.2896094071812</v>
      </c>
      <c r="E39" s="49">
        <v>13472</v>
      </c>
      <c r="F39" s="49">
        <v>25774.514900000002</v>
      </c>
      <c r="G39" s="49">
        <v>0</v>
      </c>
      <c r="H39" s="49">
        <v>0</v>
      </c>
      <c r="I39" s="49">
        <f t="shared" si="6"/>
        <v>277.48366089585306</v>
      </c>
      <c r="J39" s="49">
        <f t="shared" si="7"/>
        <v>0</v>
      </c>
      <c r="K39" s="49">
        <f t="shared" si="8"/>
        <v>17003.95</v>
      </c>
      <c r="L39" s="49">
        <v>13472</v>
      </c>
      <c r="M39" s="49">
        <v>25774.514900000002</v>
      </c>
      <c r="N39" s="50">
        <f t="shared" si="9"/>
        <v>151.57957356967057</v>
      </c>
      <c r="Q39" s="60"/>
      <c r="R39" s="60"/>
    </row>
    <row r="40" spans="1:18" ht="15" customHeight="1" x14ac:dyDescent="0.2">
      <c r="A40" s="1">
        <v>24</v>
      </c>
      <c r="B40" s="2" t="s">
        <v>81</v>
      </c>
      <c r="C40" s="49">
        <v>136145.38815455299</v>
      </c>
      <c r="D40" s="49">
        <v>48826.331845447028</v>
      </c>
      <c r="E40" s="49">
        <v>24715</v>
      </c>
      <c r="F40" s="49">
        <v>82098.081684000019</v>
      </c>
      <c r="G40" s="49">
        <v>0</v>
      </c>
      <c r="H40" s="49">
        <v>0</v>
      </c>
      <c r="I40" s="49">
        <f t="shared" si="6"/>
        <v>60.301772095872849</v>
      </c>
      <c r="J40" s="49">
        <f t="shared" si="7"/>
        <v>0</v>
      </c>
      <c r="K40" s="49">
        <f t="shared" si="8"/>
        <v>184971.72000000003</v>
      </c>
      <c r="L40" s="49">
        <v>24715</v>
      </c>
      <c r="M40" s="49">
        <v>82098.081684000019</v>
      </c>
      <c r="N40" s="50">
        <f t="shared" si="9"/>
        <v>44.384126224268236</v>
      </c>
      <c r="Q40" s="60"/>
      <c r="R40" s="60"/>
    </row>
    <row r="41" spans="1:18" ht="15" customHeight="1" x14ac:dyDescent="0.2">
      <c r="A41" s="91">
        <v>25</v>
      </c>
      <c r="B41" s="2" t="s">
        <v>82</v>
      </c>
      <c r="C41" s="49">
        <v>160317.79816735233</v>
      </c>
      <c r="D41" s="49">
        <v>70270.701832647683</v>
      </c>
      <c r="E41" s="49">
        <v>39516.073746000002</v>
      </c>
      <c r="F41" s="49">
        <v>83194.678962356193</v>
      </c>
      <c r="G41" s="49">
        <v>0</v>
      </c>
      <c r="H41" s="49">
        <v>0</v>
      </c>
      <c r="I41" s="49">
        <f t="shared" si="6"/>
        <v>51.893601280321377</v>
      </c>
      <c r="J41" s="49">
        <f t="shared" si="7"/>
        <v>0</v>
      </c>
      <c r="K41" s="49">
        <f t="shared" si="8"/>
        <v>230588.5</v>
      </c>
      <c r="L41" s="49">
        <v>39516.073746000002</v>
      </c>
      <c r="M41" s="49">
        <v>83194.678962356193</v>
      </c>
      <c r="N41" s="50">
        <f t="shared" si="9"/>
        <v>36.079283642660492</v>
      </c>
      <c r="Q41" s="60"/>
      <c r="R41" s="60"/>
    </row>
    <row r="42" spans="1:18" ht="15" customHeight="1" x14ac:dyDescent="0.2">
      <c r="A42" s="1">
        <v>26</v>
      </c>
      <c r="B42" s="2" t="s">
        <v>65</v>
      </c>
      <c r="C42" s="49">
        <v>98511.256485736783</v>
      </c>
      <c r="D42" s="49">
        <v>42130.653514263235</v>
      </c>
      <c r="E42" s="49">
        <v>34385</v>
      </c>
      <c r="F42" s="49">
        <v>52039.55271180001</v>
      </c>
      <c r="G42" s="49">
        <v>0</v>
      </c>
      <c r="H42" s="49">
        <v>0</v>
      </c>
      <c r="I42" s="49">
        <f t="shared" si="6"/>
        <v>52.825996305645226</v>
      </c>
      <c r="J42" s="49">
        <f t="shared" si="7"/>
        <v>0</v>
      </c>
      <c r="K42" s="49">
        <f t="shared" si="8"/>
        <v>140641.91000000003</v>
      </c>
      <c r="L42" s="49">
        <v>34385</v>
      </c>
      <c r="M42" s="49">
        <v>52039.55271180001</v>
      </c>
      <c r="N42" s="50">
        <f t="shared" si="9"/>
        <v>37.001454766790353</v>
      </c>
      <c r="Q42" s="60"/>
      <c r="R42" s="60"/>
    </row>
    <row r="43" spans="1:18" ht="15" customHeight="1" x14ac:dyDescent="0.2">
      <c r="A43" s="91">
        <v>27</v>
      </c>
      <c r="B43" s="2" t="s">
        <v>138</v>
      </c>
      <c r="C43" s="49">
        <v>385.64999913828268</v>
      </c>
      <c r="D43" s="49">
        <v>166.60000086171735</v>
      </c>
      <c r="E43" s="49">
        <v>0</v>
      </c>
      <c r="F43" s="49">
        <v>0</v>
      </c>
      <c r="G43" s="49">
        <v>0</v>
      </c>
      <c r="H43" s="49">
        <v>0</v>
      </c>
      <c r="I43" s="49">
        <f t="shared" si="6"/>
        <v>0</v>
      </c>
      <c r="J43" s="49">
        <f t="shared" si="7"/>
        <v>0</v>
      </c>
      <c r="K43" s="49">
        <f t="shared" si="8"/>
        <v>552.25</v>
      </c>
      <c r="L43" s="49">
        <v>0</v>
      </c>
      <c r="M43" s="49">
        <v>0</v>
      </c>
      <c r="N43" s="50">
        <f t="shared" si="9"/>
        <v>0</v>
      </c>
      <c r="Q43" s="60"/>
      <c r="R43" s="60"/>
    </row>
    <row r="44" spans="1:18" ht="15" customHeight="1" x14ac:dyDescent="0.2">
      <c r="A44" s="1">
        <v>28</v>
      </c>
      <c r="B44" s="2" t="s">
        <v>83</v>
      </c>
      <c r="C44" s="49">
        <v>2239.3864944365582</v>
      </c>
      <c r="D44" s="49">
        <v>1627.8635055634418</v>
      </c>
      <c r="E44" s="49">
        <v>316</v>
      </c>
      <c r="F44" s="49">
        <v>4931.0594733999997</v>
      </c>
      <c r="G44" s="49">
        <v>0</v>
      </c>
      <c r="H44" s="49">
        <v>0</v>
      </c>
      <c r="I44" s="49">
        <f t="shared" si="6"/>
        <v>220.19689257082354</v>
      </c>
      <c r="J44" s="49">
        <f t="shared" si="7"/>
        <v>0</v>
      </c>
      <c r="K44" s="49">
        <f t="shared" si="8"/>
        <v>3867.25</v>
      </c>
      <c r="L44" s="49">
        <v>316</v>
      </c>
      <c r="M44" s="49">
        <v>4931.0594733999997</v>
      </c>
      <c r="N44" s="50">
        <f t="shared" si="9"/>
        <v>127.50816402870255</v>
      </c>
      <c r="Q44" s="60"/>
      <c r="R44" s="60"/>
    </row>
    <row r="45" spans="1:18" ht="15" customHeight="1" x14ac:dyDescent="0.2">
      <c r="A45" s="91">
        <v>29</v>
      </c>
      <c r="B45" s="2" t="s">
        <v>84</v>
      </c>
      <c r="C45" s="49">
        <v>762.88074303802296</v>
      </c>
      <c r="D45" s="49">
        <v>639.62925696197703</v>
      </c>
      <c r="E45" s="49">
        <v>54</v>
      </c>
      <c r="F45" s="49">
        <v>124</v>
      </c>
      <c r="G45" s="49">
        <v>0</v>
      </c>
      <c r="H45" s="49">
        <v>0</v>
      </c>
      <c r="I45" s="49">
        <f t="shared" si="6"/>
        <v>16.254178799453545</v>
      </c>
      <c r="J45" s="49">
        <f t="shared" si="7"/>
        <v>0</v>
      </c>
      <c r="K45" s="49">
        <f t="shared" si="8"/>
        <v>1402.51</v>
      </c>
      <c r="L45" s="49">
        <v>54</v>
      </c>
      <c r="M45" s="49">
        <v>124</v>
      </c>
      <c r="N45" s="50">
        <f t="shared" si="9"/>
        <v>8.8412916841947649</v>
      </c>
      <c r="Q45" s="60"/>
      <c r="R45" s="60"/>
    </row>
    <row r="46" spans="1:18" ht="15" customHeight="1" x14ac:dyDescent="0.2">
      <c r="A46" s="1">
        <v>30</v>
      </c>
      <c r="B46" s="2" t="s">
        <v>85</v>
      </c>
      <c r="C46" s="49">
        <v>26783.184689339556</v>
      </c>
      <c r="D46" s="49">
        <v>11996.965310660444</v>
      </c>
      <c r="E46" s="49">
        <v>643</v>
      </c>
      <c r="F46" s="49">
        <v>3078.5299999999997</v>
      </c>
      <c r="G46" s="49">
        <v>0</v>
      </c>
      <c r="H46" s="49">
        <v>0</v>
      </c>
      <c r="I46" s="49">
        <f t="shared" si="6"/>
        <v>11.494264165027914</v>
      </c>
      <c r="J46" s="49">
        <f t="shared" si="7"/>
        <v>0</v>
      </c>
      <c r="K46" s="49">
        <f t="shared" si="8"/>
        <v>38780.15</v>
      </c>
      <c r="L46" s="49">
        <v>643</v>
      </c>
      <c r="M46" s="49">
        <v>3078.5299999999997</v>
      </c>
      <c r="N46" s="50">
        <f t="shared" si="9"/>
        <v>7.9384169478457407</v>
      </c>
      <c r="Q46" s="60"/>
      <c r="R46" s="60"/>
    </row>
    <row r="47" spans="1:18" ht="15" customHeight="1" x14ac:dyDescent="0.2">
      <c r="A47" s="91">
        <v>31</v>
      </c>
      <c r="B47" s="2" t="s">
        <v>86</v>
      </c>
      <c r="C47" s="49">
        <v>13540.834416047723</v>
      </c>
      <c r="D47" s="49">
        <v>9466.4255839522775</v>
      </c>
      <c r="E47" s="49">
        <v>2828</v>
      </c>
      <c r="F47" s="49">
        <v>6142.89</v>
      </c>
      <c r="G47" s="49">
        <v>0</v>
      </c>
      <c r="H47" s="49">
        <v>0</v>
      </c>
      <c r="I47" s="49">
        <f t="shared" si="6"/>
        <v>45.365668106241991</v>
      </c>
      <c r="J47" s="49">
        <f t="shared" si="7"/>
        <v>0</v>
      </c>
      <c r="K47" s="49">
        <f t="shared" si="8"/>
        <v>23007.260000000002</v>
      </c>
      <c r="L47" s="49">
        <v>2828</v>
      </c>
      <c r="M47" s="49">
        <v>6142.89</v>
      </c>
      <c r="N47" s="50">
        <f t="shared" si="9"/>
        <v>26.699789544691544</v>
      </c>
      <c r="Q47" s="60"/>
      <c r="R47" s="60"/>
    </row>
    <row r="48" spans="1:18" ht="15" customHeight="1" x14ac:dyDescent="0.2">
      <c r="A48" s="1">
        <v>32</v>
      </c>
      <c r="B48" s="92" t="s">
        <v>87</v>
      </c>
      <c r="C48" s="49">
        <v>2353.7661165273835</v>
      </c>
      <c r="D48" s="49">
        <v>819.17388347261658</v>
      </c>
      <c r="E48" s="49">
        <v>290</v>
      </c>
      <c r="F48" s="49">
        <v>813.93000000000006</v>
      </c>
      <c r="G48" s="49">
        <v>0</v>
      </c>
      <c r="H48" s="49">
        <v>0</v>
      </c>
      <c r="I48" s="49">
        <f>(F48/C48)*100</f>
        <v>34.579901303058413</v>
      </c>
      <c r="J48" s="49">
        <f>(H48/D48)*100</f>
        <v>0</v>
      </c>
      <c r="K48" s="49">
        <f>C48+D48</f>
        <v>3172.94</v>
      </c>
      <c r="L48" s="49">
        <v>290</v>
      </c>
      <c r="M48" s="49">
        <v>813.93000000000006</v>
      </c>
      <c r="N48" s="50">
        <f>(M48/K48)*100</f>
        <v>25.652234205500264</v>
      </c>
      <c r="Q48" s="60"/>
      <c r="R48" s="60"/>
    </row>
    <row r="49" spans="1:18" ht="15" customHeight="1" x14ac:dyDescent="0.2">
      <c r="A49" s="89"/>
      <c r="B49" s="90" t="s">
        <v>88</v>
      </c>
      <c r="C49" s="93">
        <f t="shared" ref="C49:H49" si="10">SUM(C35:C48)</f>
        <v>514341.60930407088</v>
      </c>
      <c r="D49" s="93">
        <f t="shared" si="10"/>
        <v>218045.66069592905</v>
      </c>
      <c r="E49" s="93">
        <f t="shared" si="10"/>
        <v>125731.07374600001</v>
      </c>
      <c r="F49" s="93">
        <f t="shared" si="10"/>
        <v>300366.27773155627</v>
      </c>
      <c r="G49" s="93">
        <f t="shared" si="10"/>
        <v>0</v>
      </c>
      <c r="H49" s="93">
        <f t="shared" si="10"/>
        <v>0</v>
      </c>
      <c r="I49" s="93">
        <f t="shared" ref="I49:I72" si="11">(F49/C49)*100</f>
        <v>58.398207008366754</v>
      </c>
      <c r="J49" s="51">
        <f t="shared" ref="J49:J58" si="12">(H49/D49)*100</f>
        <v>0</v>
      </c>
      <c r="K49" s="93">
        <f t="shared" ref="K49:M49" si="13">SUM(K35:K48)</f>
        <v>732387.27</v>
      </c>
      <c r="L49" s="93">
        <f t="shared" si="13"/>
        <v>125731.07374600001</v>
      </c>
      <c r="M49" s="93">
        <f t="shared" si="13"/>
        <v>300366.27773155627</v>
      </c>
      <c r="N49" s="51">
        <f t="shared" ref="N49:N73" si="14">(M49/K49)*100</f>
        <v>41.011946825831131</v>
      </c>
      <c r="Q49" s="60"/>
      <c r="R49" s="60"/>
    </row>
    <row r="50" spans="1:18" ht="15" customHeight="1" x14ac:dyDescent="0.2">
      <c r="A50" s="3">
        <v>33</v>
      </c>
      <c r="B50" s="4" t="s">
        <v>89</v>
      </c>
      <c r="C50" s="49">
        <v>1498.3371105965709</v>
      </c>
      <c r="D50" s="49">
        <v>569.55288940342905</v>
      </c>
      <c r="E50" s="49">
        <v>0</v>
      </c>
      <c r="F50" s="49">
        <v>0</v>
      </c>
      <c r="G50" s="49">
        <v>0</v>
      </c>
      <c r="H50" s="49">
        <v>0</v>
      </c>
      <c r="I50" s="49">
        <f t="shared" si="11"/>
        <v>0</v>
      </c>
      <c r="J50" s="49">
        <f t="shared" si="12"/>
        <v>0</v>
      </c>
      <c r="K50" s="49">
        <f t="shared" ref="K50:K58" si="15">C50+D50</f>
        <v>2067.89</v>
      </c>
      <c r="L50" s="49">
        <v>0</v>
      </c>
      <c r="M50" s="49">
        <v>0</v>
      </c>
      <c r="N50" s="50">
        <f t="shared" si="14"/>
        <v>0</v>
      </c>
      <c r="Q50" s="60"/>
      <c r="R50" s="60"/>
    </row>
    <row r="51" spans="1:18" ht="15" customHeight="1" x14ac:dyDescent="0.2">
      <c r="A51" s="3">
        <v>34</v>
      </c>
      <c r="B51" s="4" t="s">
        <v>90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 t="e">
        <f t="shared" si="11"/>
        <v>#DIV/0!</v>
      </c>
      <c r="J51" s="49" t="e">
        <f t="shared" si="12"/>
        <v>#DIV/0!</v>
      </c>
      <c r="K51" s="49">
        <f t="shared" si="15"/>
        <v>0</v>
      </c>
      <c r="L51" s="49">
        <v>0</v>
      </c>
      <c r="M51" s="49">
        <v>0</v>
      </c>
      <c r="N51" s="50" t="e">
        <f t="shared" si="14"/>
        <v>#DIV/0!</v>
      </c>
      <c r="Q51" s="60"/>
      <c r="R51" s="60"/>
    </row>
    <row r="52" spans="1:18" ht="15" customHeight="1" x14ac:dyDescent="0.2">
      <c r="A52" s="3">
        <v>35</v>
      </c>
      <c r="B52" s="4" t="s">
        <v>91</v>
      </c>
      <c r="C52" s="49">
        <v>3880.5231668769302</v>
      </c>
      <c r="D52" s="49">
        <v>1357.0968331230702</v>
      </c>
      <c r="E52" s="49">
        <v>0</v>
      </c>
      <c r="F52" s="49">
        <v>0</v>
      </c>
      <c r="G52" s="49">
        <v>0</v>
      </c>
      <c r="H52" s="49">
        <v>0</v>
      </c>
      <c r="I52" s="49">
        <f t="shared" si="11"/>
        <v>0</v>
      </c>
      <c r="J52" s="49">
        <f t="shared" si="12"/>
        <v>0</v>
      </c>
      <c r="K52" s="49">
        <f t="shared" si="15"/>
        <v>5237.6200000000008</v>
      </c>
      <c r="L52" s="49">
        <v>0</v>
      </c>
      <c r="M52" s="49">
        <v>0</v>
      </c>
      <c r="N52" s="50">
        <f t="shared" si="14"/>
        <v>0</v>
      </c>
      <c r="Q52" s="60"/>
      <c r="R52" s="60"/>
    </row>
    <row r="53" spans="1:18" ht="15" customHeight="1" x14ac:dyDescent="0.2">
      <c r="A53" s="3">
        <v>36</v>
      </c>
      <c r="B53" s="4" t="s">
        <v>93</v>
      </c>
      <c r="C53" s="49">
        <v>618.89470803982977</v>
      </c>
      <c r="D53" s="49">
        <v>72.875291960170273</v>
      </c>
      <c r="E53" s="49">
        <v>0</v>
      </c>
      <c r="F53" s="49">
        <v>0</v>
      </c>
      <c r="G53" s="49">
        <v>0</v>
      </c>
      <c r="H53" s="49">
        <v>0</v>
      </c>
      <c r="I53" s="49">
        <f t="shared" si="11"/>
        <v>0</v>
      </c>
      <c r="J53" s="49">
        <f t="shared" si="12"/>
        <v>0</v>
      </c>
      <c r="K53" s="49">
        <f t="shared" si="15"/>
        <v>691.77</v>
      </c>
      <c r="L53" s="49">
        <v>0</v>
      </c>
      <c r="M53" s="49">
        <v>0</v>
      </c>
      <c r="N53" s="50">
        <f t="shared" si="14"/>
        <v>0</v>
      </c>
      <c r="Q53" s="60"/>
      <c r="R53" s="60"/>
    </row>
    <row r="54" spans="1:18" ht="15" customHeight="1" x14ac:dyDescent="0.2">
      <c r="A54" s="3">
        <v>37</v>
      </c>
      <c r="B54" s="4" t="s">
        <v>150</v>
      </c>
      <c r="C54" s="49">
        <v>15.479999999999999</v>
      </c>
      <c r="D54" s="49">
        <v>1.7200000000000006</v>
      </c>
      <c r="E54" s="49">
        <v>0</v>
      </c>
      <c r="F54" s="49">
        <v>0</v>
      </c>
      <c r="G54" s="49">
        <v>0</v>
      </c>
      <c r="H54" s="49">
        <v>0</v>
      </c>
      <c r="I54" s="49">
        <f t="shared" si="11"/>
        <v>0</v>
      </c>
      <c r="J54" s="49">
        <f t="shared" si="12"/>
        <v>0</v>
      </c>
      <c r="K54" s="49">
        <f t="shared" si="15"/>
        <v>17.2</v>
      </c>
      <c r="L54" s="49">
        <v>0</v>
      </c>
      <c r="M54" s="49">
        <v>0</v>
      </c>
      <c r="N54" s="50">
        <f t="shared" si="14"/>
        <v>0</v>
      </c>
      <c r="Q54" s="60"/>
      <c r="R54" s="60"/>
    </row>
    <row r="55" spans="1:18" ht="15" customHeight="1" x14ac:dyDescent="0.2">
      <c r="A55" s="3">
        <v>38</v>
      </c>
      <c r="B55" s="4" t="s">
        <v>92</v>
      </c>
      <c r="C55" s="49">
        <v>306.06894455896764</v>
      </c>
      <c r="D55" s="49">
        <v>38.731055441032396</v>
      </c>
      <c r="E55" s="49">
        <v>0</v>
      </c>
      <c r="F55" s="49">
        <v>0</v>
      </c>
      <c r="G55" s="49">
        <v>0</v>
      </c>
      <c r="H55" s="49">
        <v>0</v>
      </c>
      <c r="I55" s="49">
        <f t="shared" si="11"/>
        <v>0</v>
      </c>
      <c r="J55" s="49">
        <f t="shared" si="12"/>
        <v>0</v>
      </c>
      <c r="K55" s="49">
        <f t="shared" si="15"/>
        <v>344.80000000000007</v>
      </c>
      <c r="L55" s="49">
        <v>0</v>
      </c>
      <c r="M55" s="49">
        <v>0</v>
      </c>
      <c r="N55" s="50">
        <f t="shared" si="14"/>
        <v>0</v>
      </c>
      <c r="Q55" s="60"/>
      <c r="R55" s="60"/>
    </row>
    <row r="56" spans="1:18" ht="15" customHeight="1" x14ac:dyDescent="0.2">
      <c r="A56" s="3">
        <v>39</v>
      </c>
      <c r="B56" s="4" t="s">
        <v>94</v>
      </c>
      <c r="C56" s="49">
        <v>846.15766491370778</v>
      </c>
      <c r="D56" s="49">
        <v>106.60233508629219</v>
      </c>
      <c r="E56" s="49">
        <v>0</v>
      </c>
      <c r="F56" s="49">
        <v>0</v>
      </c>
      <c r="G56" s="49">
        <v>0</v>
      </c>
      <c r="H56" s="49">
        <v>0</v>
      </c>
      <c r="I56" s="49">
        <f t="shared" si="11"/>
        <v>0</v>
      </c>
      <c r="J56" s="49">
        <f t="shared" si="12"/>
        <v>0</v>
      </c>
      <c r="K56" s="49">
        <f t="shared" si="15"/>
        <v>952.76</v>
      </c>
      <c r="L56" s="49">
        <v>0</v>
      </c>
      <c r="M56" s="49">
        <v>0</v>
      </c>
      <c r="N56" s="50">
        <f t="shared" si="14"/>
        <v>0</v>
      </c>
      <c r="Q56" s="60"/>
      <c r="R56" s="60"/>
    </row>
    <row r="57" spans="1:18" ht="15" customHeight="1" x14ac:dyDescent="0.2">
      <c r="A57" s="3">
        <v>40</v>
      </c>
      <c r="B57" s="4" t="s">
        <v>95</v>
      </c>
      <c r="C57" s="49">
        <v>179.24634814169889</v>
      </c>
      <c r="D57" s="49">
        <v>22.7936518583011</v>
      </c>
      <c r="E57" s="49">
        <v>0</v>
      </c>
      <c r="F57" s="49">
        <v>0</v>
      </c>
      <c r="G57" s="49">
        <v>0</v>
      </c>
      <c r="H57" s="49">
        <v>0</v>
      </c>
      <c r="I57" s="49">
        <f t="shared" si="11"/>
        <v>0</v>
      </c>
      <c r="J57" s="49">
        <f t="shared" si="12"/>
        <v>0</v>
      </c>
      <c r="K57" s="49">
        <f t="shared" si="15"/>
        <v>202.04</v>
      </c>
      <c r="L57" s="49">
        <v>0</v>
      </c>
      <c r="M57" s="49">
        <v>0</v>
      </c>
      <c r="N57" s="50">
        <f t="shared" si="14"/>
        <v>0</v>
      </c>
      <c r="Q57" s="60"/>
      <c r="R57" s="60"/>
    </row>
    <row r="58" spans="1:18" ht="15" customHeight="1" x14ac:dyDescent="0.2">
      <c r="A58" s="3">
        <v>41</v>
      </c>
      <c r="B58" s="92" t="s">
        <v>96</v>
      </c>
      <c r="C58" s="49">
        <v>763.32614361283413</v>
      </c>
      <c r="D58" s="49">
        <v>88.883856387165849</v>
      </c>
      <c r="E58" s="49">
        <v>72</v>
      </c>
      <c r="F58" s="49">
        <v>60</v>
      </c>
      <c r="G58" s="49">
        <v>0</v>
      </c>
      <c r="H58" s="49">
        <v>0</v>
      </c>
      <c r="I58" s="52">
        <f t="shared" si="11"/>
        <v>7.8603360440426027</v>
      </c>
      <c r="J58" s="52">
        <f t="shared" si="12"/>
        <v>0</v>
      </c>
      <c r="K58" s="6">
        <f t="shared" si="15"/>
        <v>852.21</v>
      </c>
      <c r="L58" s="49">
        <v>72</v>
      </c>
      <c r="M58" s="49">
        <v>60</v>
      </c>
      <c r="N58" s="52">
        <f t="shared" si="14"/>
        <v>7.0405181821382055</v>
      </c>
      <c r="Q58" s="60"/>
      <c r="R58" s="60"/>
    </row>
    <row r="59" spans="1:18" ht="15" customHeight="1" x14ac:dyDescent="0.2">
      <c r="A59" s="7"/>
      <c r="B59" s="38" t="s">
        <v>97</v>
      </c>
      <c r="C59" s="8">
        <f>SUM(C50:C58)</f>
        <v>8108.0340867405394</v>
      </c>
      <c r="D59" s="8">
        <f t="shared" ref="D59:H59" si="16">SUM(D50:D58)</f>
        <v>2258.2559132594611</v>
      </c>
      <c r="E59" s="8">
        <f t="shared" si="16"/>
        <v>72</v>
      </c>
      <c r="F59" s="8">
        <f t="shared" si="16"/>
        <v>60</v>
      </c>
      <c r="G59" s="8">
        <f t="shared" si="16"/>
        <v>0</v>
      </c>
      <c r="H59" s="8">
        <f t="shared" si="16"/>
        <v>0</v>
      </c>
      <c r="I59" s="8">
        <f t="shared" si="11"/>
        <v>0.74000675574515529</v>
      </c>
      <c r="J59" s="8" t="e">
        <f t="shared" ref="J59:M63" si="17">SUM(J50:J58)</f>
        <v>#DIV/0!</v>
      </c>
      <c r="K59" s="8">
        <f t="shared" si="17"/>
        <v>10366.290000000001</v>
      </c>
      <c r="L59" s="8">
        <f t="shared" si="17"/>
        <v>72</v>
      </c>
      <c r="M59" s="8">
        <f t="shared" si="17"/>
        <v>60</v>
      </c>
      <c r="N59" s="8">
        <f t="shared" si="14"/>
        <v>0.57879916537160347</v>
      </c>
      <c r="Q59" s="60"/>
      <c r="R59" s="60"/>
    </row>
    <row r="60" spans="1:18" ht="15" customHeight="1" x14ac:dyDescent="0.2">
      <c r="A60" s="39">
        <v>42</v>
      </c>
      <c r="B60" s="40" t="s">
        <v>151</v>
      </c>
      <c r="C60" s="49">
        <v>0.64999913828265476</v>
      </c>
      <c r="D60" s="49">
        <v>0.35000086171734524</v>
      </c>
      <c r="E60" s="49">
        <v>0</v>
      </c>
      <c r="F60" s="49">
        <v>0</v>
      </c>
      <c r="G60" s="49">
        <v>0</v>
      </c>
      <c r="H60" s="49">
        <v>0</v>
      </c>
      <c r="I60" s="52">
        <f>(F60/C60)*100</f>
        <v>0</v>
      </c>
      <c r="J60" s="52">
        <f>(H60/D60)*100</f>
        <v>0</v>
      </c>
      <c r="K60" s="6">
        <f>C60+D60</f>
        <v>1</v>
      </c>
      <c r="L60" s="49">
        <v>0</v>
      </c>
      <c r="M60" s="49">
        <v>0</v>
      </c>
      <c r="N60" s="52">
        <f>(M60/K60)*100</f>
        <v>0</v>
      </c>
      <c r="Q60" s="60"/>
      <c r="R60" s="60"/>
    </row>
    <row r="61" spans="1:18" ht="15" customHeight="1" x14ac:dyDescent="0.2">
      <c r="A61" s="7"/>
      <c r="B61" s="41" t="s">
        <v>152</v>
      </c>
      <c r="C61" s="8">
        <f>C60</f>
        <v>0.64999913828265476</v>
      </c>
      <c r="D61" s="8">
        <f t="shared" ref="D61:H61" si="18">D60</f>
        <v>0.35000086171734524</v>
      </c>
      <c r="E61" s="8">
        <f t="shared" si="18"/>
        <v>0</v>
      </c>
      <c r="F61" s="8">
        <f t="shared" si="18"/>
        <v>0</v>
      </c>
      <c r="G61" s="8">
        <f t="shared" si="18"/>
        <v>0</v>
      </c>
      <c r="H61" s="8">
        <f t="shared" si="18"/>
        <v>0</v>
      </c>
      <c r="I61" s="8">
        <f t="shared" ref="I61" si="19">(F61/C61)*100</f>
        <v>0</v>
      </c>
      <c r="J61" s="8" t="e">
        <f t="shared" si="17"/>
        <v>#DIV/0!</v>
      </c>
      <c r="K61" s="8">
        <f t="shared" ref="K61:M61" si="20">K60</f>
        <v>1</v>
      </c>
      <c r="L61" s="8">
        <f t="shared" si="20"/>
        <v>0</v>
      </c>
      <c r="M61" s="8">
        <f t="shared" si="20"/>
        <v>0</v>
      </c>
      <c r="N61" s="8">
        <f t="shared" si="14"/>
        <v>0</v>
      </c>
      <c r="Q61" s="60"/>
      <c r="R61" s="60"/>
    </row>
    <row r="62" spans="1:18" ht="15" customHeight="1" x14ac:dyDescent="0.2">
      <c r="A62" s="39">
        <v>43</v>
      </c>
      <c r="B62" s="40" t="s">
        <v>153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52" t="e">
        <f>(F62/C62)*100</f>
        <v>#DIV/0!</v>
      </c>
      <c r="J62" s="52" t="e">
        <f>(H62/D62)*100</f>
        <v>#DIV/0!</v>
      </c>
      <c r="K62" s="6">
        <f>C62+D62</f>
        <v>0</v>
      </c>
      <c r="L62" s="49">
        <v>0</v>
      </c>
      <c r="M62" s="49">
        <v>0</v>
      </c>
      <c r="N62" s="52" t="e">
        <f>(M62/K62)*100</f>
        <v>#DIV/0!</v>
      </c>
      <c r="Q62" s="60"/>
      <c r="R62" s="60"/>
    </row>
    <row r="63" spans="1:18" ht="15" customHeight="1" x14ac:dyDescent="0.2">
      <c r="A63" s="7"/>
      <c r="B63" s="41" t="s">
        <v>154</v>
      </c>
      <c r="C63" s="8">
        <f>C62</f>
        <v>0</v>
      </c>
      <c r="D63" s="8">
        <f t="shared" ref="D63:H63" si="21">D62</f>
        <v>0</v>
      </c>
      <c r="E63" s="8">
        <f t="shared" si="21"/>
        <v>0</v>
      </c>
      <c r="F63" s="8">
        <f t="shared" si="21"/>
        <v>0</v>
      </c>
      <c r="G63" s="8">
        <f t="shared" si="21"/>
        <v>0</v>
      </c>
      <c r="H63" s="8">
        <f t="shared" si="21"/>
        <v>0</v>
      </c>
      <c r="I63" s="8" t="e">
        <f t="shared" ref="I63" si="22">(F63/C63)*100</f>
        <v>#DIV/0!</v>
      </c>
      <c r="J63" s="8" t="e">
        <f t="shared" si="17"/>
        <v>#DIV/0!</v>
      </c>
      <c r="K63" s="8">
        <f t="shared" ref="K63:M63" si="23">K62</f>
        <v>0</v>
      </c>
      <c r="L63" s="8">
        <f t="shared" si="23"/>
        <v>0</v>
      </c>
      <c r="M63" s="8">
        <f t="shared" si="23"/>
        <v>0</v>
      </c>
      <c r="N63" s="8" t="e">
        <f t="shared" ref="N63" si="24">(M63/K63)*100</f>
        <v>#DIV/0!</v>
      </c>
      <c r="Q63" s="60"/>
      <c r="R63" s="60"/>
    </row>
    <row r="64" spans="1:18" ht="15" customHeight="1" x14ac:dyDescent="0.2">
      <c r="A64" s="58">
        <v>41</v>
      </c>
      <c r="B64" s="65" t="s">
        <v>98</v>
      </c>
      <c r="C64" s="49">
        <v>178859.5756979514</v>
      </c>
      <c r="D64" s="49">
        <v>54989.874302048614</v>
      </c>
      <c r="E64" s="49">
        <v>270690</v>
      </c>
      <c r="F64" s="49">
        <v>189500.45738000001</v>
      </c>
      <c r="G64" s="49">
        <v>0</v>
      </c>
      <c r="H64" s="49">
        <v>0</v>
      </c>
      <c r="I64" s="49">
        <f t="shared" si="11"/>
        <v>105.9492938192017</v>
      </c>
      <c r="J64" s="49">
        <f t="shared" ref="J64:J72" si="25">(H64/D64)*100</f>
        <v>0</v>
      </c>
      <c r="K64" s="49">
        <f t="shared" ref="K64:K71" si="26">C64+D64</f>
        <v>233849.45</v>
      </c>
      <c r="L64" s="49">
        <v>270690</v>
      </c>
      <c r="M64" s="49">
        <v>189500.45738000001</v>
      </c>
      <c r="N64" s="50">
        <f t="shared" si="14"/>
        <v>81.03523757699665</v>
      </c>
      <c r="Q64" s="60"/>
      <c r="R64" s="60"/>
    </row>
    <row r="65" spans="1:18" ht="15" customHeight="1" x14ac:dyDescent="0.2">
      <c r="A65" s="94">
        <v>42</v>
      </c>
      <c r="B65" s="92" t="s">
        <v>99</v>
      </c>
      <c r="C65" s="49">
        <v>122390.11634583087</v>
      </c>
      <c r="D65" s="49">
        <v>21111.963654169129</v>
      </c>
      <c r="E65" s="49">
        <v>95957</v>
      </c>
      <c r="F65" s="49">
        <v>94628.692712500182</v>
      </c>
      <c r="G65" s="49">
        <v>0</v>
      </c>
      <c r="H65" s="49">
        <v>0</v>
      </c>
      <c r="I65" s="52">
        <f t="shared" si="11"/>
        <v>77.317266735095842</v>
      </c>
      <c r="J65" s="52">
        <f t="shared" si="25"/>
        <v>0</v>
      </c>
      <c r="K65" s="49">
        <f t="shared" si="26"/>
        <v>143502.08000000002</v>
      </c>
      <c r="L65" s="49">
        <v>95957</v>
      </c>
      <c r="M65" s="49">
        <v>94628.692712500182</v>
      </c>
      <c r="N65" s="52">
        <f t="shared" si="14"/>
        <v>65.942384049415992</v>
      </c>
      <c r="Q65" s="60"/>
      <c r="R65" s="60"/>
    </row>
    <row r="66" spans="1:18" ht="15" customHeight="1" x14ac:dyDescent="0.2">
      <c r="A66" s="95" t="s">
        <v>100</v>
      </c>
      <c r="B66" s="95" t="s">
        <v>101</v>
      </c>
      <c r="C66" s="93">
        <f t="shared" ref="C66:H66" si="27">C64+C65</f>
        <v>301249.69204378227</v>
      </c>
      <c r="D66" s="93">
        <f t="shared" si="27"/>
        <v>76101.837956217743</v>
      </c>
      <c r="E66" s="93">
        <f t="shared" si="27"/>
        <v>366647</v>
      </c>
      <c r="F66" s="93">
        <f t="shared" si="27"/>
        <v>284129.1500925002</v>
      </c>
      <c r="G66" s="93">
        <f t="shared" si="27"/>
        <v>0</v>
      </c>
      <c r="H66" s="93">
        <f t="shared" si="27"/>
        <v>0</v>
      </c>
      <c r="I66" s="93">
        <f t="shared" si="11"/>
        <v>94.31682673760416</v>
      </c>
      <c r="J66" s="96">
        <f t="shared" si="25"/>
        <v>0</v>
      </c>
      <c r="K66" s="96">
        <f t="shared" si="26"/>
        <v>377351.53</v>
      </c>
      <c r="L66" s="96">
        <v>366647</v>
      </c>
      <c r="M66" s="93">
        <v>284129.15009250015</v>
      </c>
      <c r="N66" s="93">
        <f t="shared" si="14"/>
        <v>75.295613639753924</v>
      </c>
      <c r="Q66" s="60"/>
      <c r="R66" s="60"/>
    </row>
    <row r="67" spans="1:18" ht="15" customHeight="1" x14ac:dyDescent="0.2">
      <c r="A67" s="58">
        <v>43</v>
      </c>
      <c r="B67" s="65" t="s">
        <v>102</v>
      </c>
      <c r="C67" s="49">
        <v>1326119.0678674215</v>
      </c>
      <c r="D67" s="49">
        <v>503524.6021325785</v>
      </c>
      <c r="E67" s="49">
        <v>2663778</v>
      </c>
      <c r="F67" s="49">
        <v>1408868.5100000002</v>
      </c>
      <c r="G67" s="49">
        <v>0</v>
      </c>
      <c r="H67" s="49">
        <v>0</v>
      </c>
      <c r="I67" s="49">
        <f t="shared" si="11"/>
        <v>106.23997076413741</v>
      </c>
      <c r="J67" s="49">
        <f t="shared" si="25"/>
        <v>0</v>
      </c>
      <c r="K67" s="49">
        <f t="shared" si="26"/>
        <v>1829643.67</v>
      </c>
      <c r="L67" s="49">
        <v>2663778</v>
      </c>
      <c r="M67" s="49">
        <v>1408868.5100000002</v>
      </c>
      <c r="N67" s="50">
        <f t="shared" si="14"/>
        <v>77.002343849827355</v>
      </c>
      <c r="Q67" s="60"/>
      <c r="R67" s="60"/>
    </row>
    <row r="68" spans="1:18" ht="15" customHeight="1" x14ac:dyDescent="0.2">
      <c r="A68" s="94">
        <v>44</v>
      </c>
      <c r="B68" s="92" t="s">
        <v>103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52" t="e">
        <f t="shared" si="11"/>
        <v>#DIV/0!</v>
      </c>
      <c r="J68" s="52" t="e">
        <f t="shared" si="25"/>
        <v>#DIV/0!</v>
      </c>
      <c r="K68" s="49">
        <f t="shared" si="26"/>
        <v>0</v>
      </c>
      <c r="L68" s="49">
        <v>0</v>
      </c>
      <c r="M68" s="49">
        <v>0</v>
      </c>
      <c r="N68" s="52" t="e">
        <f t="shared" si="14"/>
        <v>#DIV/0!</v>
      </c>
      <c r="Q68" s="60"/>
      <c r="R68" s="60"/>
    </row>
    <row r="69" spans="1:18" ht="15" customHeight="1" x14ac:dyDescent="0.2">
      <c r="A69" s="95" t="s">
        <v>104</v>
      </c>
      <c r="B69" s="95" t="s">
        <v>105</v>
      </c>
      <c r="C69" s="93">
        <f t="shared" ref="C69:H69" si="28">C67+C68</f>
        <v>1326119.0678674215</v>
      </c>
      <c r="D69" s="93">
        <f t="shared" si="28"/>
        <v>503524.6021325785</v>
      </c>
      <c r="E69" s="93">
        <f t="shared" si="28"/>
        <v>2663778</v>
      </c>
      <c r="F69" s="93">
        <f t="shared" si="28"/>
        <v>1408868.5100000002</v>
      </c>
      <c r="G69" s="93">
        <f t="shared" si="28"/>
        <v>0</v>
      </c>
      <c r="H69" s="93">
        <f t="shared" si="28"/>
        <v>0</v>
      </c>
      <c r="I69" s="93">
        <f t="shared" si="11"/>
        <v>106.23997076413741</v>
      </c>
      <c r="J69" s="93">
        <f t="shared" si="25"/>
        <v>0</v>
      </c>
      <c r="K69" s="93">
        <f t="shared" si="26"/>
        <v>1829643.67</v>
      </c>
      <c r="L69" s="93">
        <f>L67+L68</f>
        <v>2663778</v>
      </c>
      <c r="M69" s="93">
        <f>M67+M68</f>
        <v>1408868.5100000002</v>
      </c>
      <c r="N69" s="93">
        <f t="shared" si="14"/>
        <v>77.002343849827355</v>
      </c>
      <c r="Q69" s="60"/>
      <c r="R69" s="60"/>
    </row>
    <row r="70" spans="1:18" ht="15" customHeight="1" x14ac:dyDescent="0.2">
      <c r="A70" s="62">
        <v>45</v>
      </c>
      <c r="B70" s="97" t="s">
        <v>106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 t="e">
        <f t="shared" si="11"/>
        <v>#DIV/0!</v>
      </c>
      <c r="J70" s="49" t="e">
        <f t="shared" si="25"/>
        <v>#DIV/0!</v>
      </c>
      <c r="K70" s="49">
        <f t="shared" si="26"/>
        <v>0</v>
      </c>
      <c r="L70" s="49">
        <v>0</v>
      </c>
      <c r="M70" s="49">
        <v>0</v>
      </c>
      <c r="N70" s="50" t="e">
        <f t="shared" si="14"/>
        <v>#DIV/0!</v>
      </c>
      <c r="Q70" s="60"/>
      <c r="R70" s="60"/>
    </row>
    <row r="71" spans="1:18" ht="15" customHeight="1" x14ac:dyDescent="0.2">
      <c r="A71" s="94">
        <v>46</v>
      </c>
      <c r="B71" s="92" t="s">
        <v>107</v>
      </c>
      <c r="C71" s="49">
        <v>610.11408046709039</v>
      </c>
      <c r="D71" s="49">
        <v>588.88591953290961</v>
      </c>
      <c r="E71" s="49">
        <v>75</v>
      </c>
      <c r="F71" s="49">
        <v>179.5</v>
      </c>
      <c r="G71" s="49">
        <v>0</v>
      </c>
      <c r="H71" s="49">
        <v>0</v>
      </c>
      <c r="I71" s="49">
        <f t="shared" si="11"/>
        <v>29.420727327351404</v>
      </c>
      <c r="J71" s="49">
        <f t="shared" si="25"/>
        <v>0</v>
      </c>
      <c r="K71" s="49">
        <f t="shared" si="26"/>
        <v>1199</v>
      </c>
      <c r="L71" s="49">
        <v>75</v>
      </c>
      <c r="M71" s="49">
        <v>179.5</v>
      </c>
      <c r="N71" s="50">
        <f t="shared" si="14"/>
        <v>14.970809007506256</v>
      </c>
      <c r="Q71" s="60"/>
      <c r="R71" s="60"/>
    </row>
    <row r="72" spans="1:18" ht="15" customHeight="1" x14ac:dyDescent="0.2">
      <c r="A72" s="95" t="s">
        <v>108</v>
      </c>
      <c r="B72" s="98" t="s">
        <v>109</v>
      </c>
      <c r="C72" s="93">
        <f t="shared" ref="C72:H72" si="29">C70+C71</f>
        <v>610.11408046709039</v>
      </c>
      <c r="D72" s="93">
        <f t="shared" si="29"/>
        <v>588.88591953290961</v>
      </c>
      <c r="E72" s="93">
        <f t="shared" si="29"/>
        <v>75</v>
      </c>
      <c r="F72" s="93">
        <f t="shared" si="29"/>
        <v>179.5</v>
      </c>
      <c r="G72" s="93">
        <f t="shared" si="29"/>
        <v>0</v>
      </c>
      <c r="H72" s="93">
        <f t="shared" si="29"/>
        <v>0</v>
      </c>
      <c r="I72" s="93">
        <f t="shared" si="11"/>
        <v>29.420727327351404</v>
      </c>
      <c r="J72" s="93">
        <f t="shared" si="25"/>
        <v>0</v>
      </c>
      <c r="K72" s="93">
        <f>K70+K71</f>
        <v>1199</v>
      </c>
      <c r="L72" s="93">
        <f>L70+L71</f>
        <v>75</v>
      </c>
      <c r="M72" s="93">
        <f>M70+M71</f>
        <v>179.5</v>
      </c>
      <c r="N72" s="93">
        <f t="shared" si="14"/>
        <v>14.970809007506256</v>
      </c>
      <c r="Q72" s="60"/>
      <c r="R72" s="60"/>
    </row>
    <row r="73" spans="1:18" ht="15" customHeight="1" x14ac:dyDescent="0.2">
      <c r="A73" s="10"/>
      <c r="B73" s="11" t="s">
        <v>110</v>
      </c>
      <c r="C73" s="9">
        <f>C34+C49+C59+C61+C63+C66+C69+C72</f>
        <v>4578528.0000000009</v>
      </c>
      <c r="D73" s="9">
        <f t="shared" ref="D73:H73" si="30">D34+D49+D59+D61+D63+D66+D69+D72</f>
        <v>1667354.7400000005</v>
      </c>
      <c r="E73" s="9">
        <f t="shared" si="30"/>
        <v>4580253.145246</v>
      </c>
      <c r="F73" s="9">
        <f t="shared" si="30"/>
        <v>3466919.2679579286</v>
      </c>
      <c r="G73" s="9">
        <f t="shared" si="30"/>
        <v>0</v>
      </c>
      <c r="H73" s="9">
        <f t="shared" si="30"/>
        <v>0</v>
      </c>
      <c r="I73" s="9">
        <f>(F73/C73)*100</f>
        <v>75.721263863799194</v>
      </c>
      <c r="J73" s="9">
        <f>(H73/D73)*100</f>
        <v>0</v>
      </c>
      <c r="K73" s="9">
        <f t="shared" ref="K73:M73" si="31">K34+K49+K59+K61+K63+K66+K69+K72</f>
        <v>6245882.7400000002</v>
      </c>
      <c r="L73" s="9">
        <f t="shared" si="31"/>
        <v>4580253.145246</v>
      </c>
      <c r="M73" s="9">
        <f t="shared" si="31"/>
        <v>3466919.2679579286</v>
      </c>
      <c r="N73" s="9">
        <f t="shared" si="14"/>
        <v>55.507274348188105</v>
      </c>
      <c r="Q73" s="60"/>
      <c r="R73" s="60"/>
    </row>
    <row r="74" spans="1:18" ht="15" customHeight="1" x14ac:dyDescent="0.2">
      <c r="A74" s="119" t="s">
        <v>107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1"/>
      <c r="Q74" s="60"/>
      <c r="R74" s="60"/>
    </row>
    <row r="75" spans="1:18" ht="15" customHeight="1" x14ac:dyDescent="0.2">
      <c r="A75" s="58">
        <v>1</v>
      </c>
      <c r="B75" s="65" t="s">
        <v>111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53" t="e">
        <f>(F75/C75)*100</f>
        <v>#DIV/0!</v>
      </c>
      <c r="J75" s="53" t="e">
        <f>(H75/D75)*100</f>
        <v>#DIV/0!</v>
      </c>
      <c r="K75" s="53">
        <f>C75+D75</f>
        <v>0</v>
      </c>
      <c r="L75" s="53">
        <f>E75+G75</f>
        <v>0</v>
      </c>
      <c r="M75" s="53">
        <f>F75+H75</f>
        <v>0</v>
      </c>
      <c r="N75" s="53" t="e">
        <f>(M75/K75)*100</f>
        <v>#DIV/0!</v>
      </c>
      <c r="Q75" s="60"/>
      <c r="R75" s="60"/>
    </row>
    <row r="76" spans="1:18" ht="15" customHeight="1" x14ac:dyDescent="0.2">
      <c r="A76" s="58">
        <v>2</v>
      </c>
      <c r="B76" s="65" t="s">
        <v>112</v>
      </c>
      <c r="C76" s="43">
        <v>43.982820000000004</v>
      </c>
      <c r="D76" s="43">
        <v>16.017179999999996</v>
      </c>
      <c r="E76" s="43">
        <v>0</v>
      </c>
      <c r="F76" s="43">
        <v>0</v>
      </c>
      <c r="G76" s="43">
        <v>0</v>
      </c>
      <c r="H76" s="43">
        <v>0</v>
      </c>
      <c r="I76" s="53">
        <f t="shared" ref="I76:I84" si="32">(F76/C76)*100</f>
        <v>0</v>
      </c>
      <c r="J76" s="53">
        <f t="shared" ref="J76:J84" si="33">(H76/D76)*100</f>
        <v>0</v>
      </c>
      <c r="K76" s="53">
        <f t="shared" ref="K76:K84" si="34">C76+D76</f>
        <v>60</v>
      </c>
      <c r="L76" s="53">
        <f t="shared" ref="L76:M84" si="35">E76+G76</f>
        <v>0</v>
      </c>
      <c r="M76" s="53">
        <f t="shared" si="35"/>
        <v>0</v>
      </c>
      <c r="N76" s="53">
        <f t="shared" ref="N76:N84" si="36">(M76/K76)*100</f>
        <v>0</v>
      </c>
      <c r="Q76" s="60"/>
      <c r="R76" s="60"/>
    </row>
    <row r="77" spans="1:18" ht="15" customHeight="1" x14ac:dyDescent="0.2">
      <c r="A77" s="58">
        <v>3</v>
      </c>
      <c r="B77" s="65" t="s">
        <v>113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53" t="e">
        <f t="shared" si="32"/>
        <v>#DIV/0!</v>
      </c>
      <c r="J77" s="53" t="e">
        <f t="shared" si="33"/>
        <v>#DIV/0!</v>
      </c>
      <c r="K77" s="53">
        <f t="shared" si="34"/>
        <v>0</v>
      </c>
      <c r="L77" s="53">
        <f t="shared" si="35"/>
        <v>0</v>
      </c>
      <c r="M77" s="53">
        <f t="shared" si="35"/>
        <v>0</v>
      </c>
      <c r="N77" s="53" t="e">
        <f t="shared" si="36"/>
        <v>#DIV/0!</v>
      </c>
      <c r="Q77" s="60"/>
      <c r="R77" s="60"/>
    </row>
    <row r="78" spans="1:18" ht="15" customHeight="1" x14ac:dyDescent="0.2">
      <c r="A78" s="58">
        <v>4</v>
      </c>
      <c r="B78" s="65" t="s">
        <v>114</v>
      </c>
      <c r="C78" s="43">
        <v>182.52870300000004</v>
      </c>
      <c r="D78" s="43">
        <v>66.471296999999993</v>
      </c>
      <c r="E78" s="43">
        <v>75</v>
      </c>
      <c r="F78" s="43">
        <v>179.5</v>
      </c>
      <c r="G78" s="43">
        <v>0</v>
      </c>
      <c r="H78" s="43">
        <v>0</v>
      </c>
      <c r="I78" s="53">
        <f t="shared" si="32"/>
        <v>98.340697681942089</v>
      </c>
      <c r="J78" s="53">
        <f t="shared" si="33"/>
        <v>0</v>
      </c>
      <c r="K78" s="53">
        <f t="shared" si="34"/>
        <v>249.00000000000003</v>
      </c>
      <c r="L78" s="53">
        <f t="shared" si="35"/>
        <v>75</v>
      </c>
      <c r="M78" s="53">
        <f t="shared" si="35"/>
        <v>179.5</v>
      </c>
      <c r="N78" s="53">
        <f t="shared" si="36"/>
        <v>72.088353413654616</v>
      </c>
      <c r="Q78" s="60"/>
      <c r="R78" s="60"/>
    </row>
    <row r="79" spans="1:18" ht="15" customHeight="1" x14ac:dyDescent="0.2">
      <c r="A79" s="58">
        <v>5</v>
      </c>
      <c r="B79" s="65" t="s">
        <v>139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53" t="e">
        <f t="shared" si="32"/>
        <v>#DIV/0!</v>
      </c>
      <c r="J79" s="53" t="e">
        <f t="shared" si="33"/>
        <v>#DIV/0!</v>
      </c>
      <c r="K79" s="53">
        <f t="shared" si="34"/>
        <v>0</v>
      </c>
      <c r="L79" s="53">
        <f t="shared" si="35"/>
        <v>0</v>
      </c>
      <c r="M79" s="53">
        <f t="shared" si="35"/>
        <v>0</v>
      </c>
      <c r="N79" s="53" t="e">
        <f t="shared" si="36"/>
        <v>#DIV/0!</v>
      </c>
      <c r="Q79" s="60"/>
      <c r="R79" s="60"/>
    </row>
    <row r="80" spans="1:18" ht="15" customHeight="1" x14ac:dyDescent="0.2">
      <c r="A80" s="58">
        <v>6</v>
      </c>
      <c r="B80" s="65" t="s">
        <v>140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53" t="e">
        <f t="shared" si="32"/>
        <v>#DIV/0!</v>
      </c>
      <c r="J80" s="53" t="e">
        <f t="shared" si="33"/>
        <v>#DIV/0!</v>
      </c>
      <c r="K80" s="53">
        <f t="shared" si="34"/>
        <v>0</v>
      </c>
      <c r="L80" s="53">
        <f t="shared" si="35"/>
        <v>0</v>
      </c>
      <c r="M80" s="53">
        <f t="shared" si="35"/>
        <v>0</v>
      </c>
      <c r="N80" s="53" t="e">
        <f t="shared" si="36"/>
        <v>#DIV/0!</v>
      </c>
      <c r="Q80" s="60"/>
      <c r="R80" s="60"/>
    </row>
    <row r="81" spans="1:18" ht="15" customHeight="1" x14ac:dyDescent="0.2">
      <c r="A81" s="58">
        <v>7</v>
      </c>
      <c r="B81" s="65" t="s">
        <v>141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53" t="e">
        <f t="shared" si="32"/>
        <v>#DIV/0!</v>
      </c>
      <c r="J81" s="53" t="e">
        <f t="shared" si="33"/>
        <v>#DIV/0!</v>
      </c>
      <c r="K81" s="53">
        <f t="shared" si="34"/>
        <v>0</v>
      </c>
      <c r="L81" s="53">
        <f t="shared" si="35"/>
        <v>0</v>
      </c>
      <c r="M81" s="53">
        <f t="shared" si="35"/>
        <v>0</v>
      </c>
      <c r="N81" s="53" t="e">
        <f t="shared" si="36"/>
        <v>#DIV/0!</v>
      </c>
      <c r="Q81" s="60"/>
      <c r="R81" s="60"/>
    </row>
    <row r="82" spans="1:18" ht="15" customHeight="1" x14ac:dyDescent="0.2">
      <c r="A82" s="58">
        <v>8</v>
      </c>
      <c r="B82" s="65" t="s">
        <v>142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53" t="e">
        <f t="shared" si="32"/>
        <v>#DIV/0!</v>
      </c>
      <c r="J82" s="53" t="e">
        <f t="shared" si="33"/>
        <v>#DIV/0!</v>
      </c>
      <c r="K82" s="53">
        <f t="shared" si="34"/>
        <v>0</v>
      </c>
      <c r="L82" s="53">
        <f t="shared" si="35"/>
        <v>0</v>
      </c>
      <c r="M82" s="53">
        <f t="shared" si="35"/>
        <v>0</v>
      </c>
      <c r="N82" s="53" t="e">
        <f t="shared" si="36"/>
        <v>#DIV/0!</v>
      </c>
      <c r="Q82" s="60"/>
      <c r="R82" s="60"/>
    </row>
    <row r="83" spans="1:18" ht="15" customHeight="1" x14ac:dyDescent="0.2">
      <c r="A83" s="58">
        <v>9</v>
      </c>
      <c r="B83" s="65" t="s">
        <v>143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53" t="e">
        <f t="shared" si="32"/>
        <v>#DIV/0!</v>
      </c>
      <c r="J83" s="53" t="e">
        <f t="shared" si="33"/>
        <v>#DIV/0!</v>
      </c>
      <c r="K83" s="53">
        <f t="shared" si="34"/>
        <v>0</v>
      </c>
      <c r="L83" s="53">
        <f t="shared" si="35"/>
        <v>0</v>
      </c>
      <c r="M83" s="53">
        <f t="shared" si="35"/>
        <v>0</v>
      </c>
      <c r="N83" s="53" t="e">
        <f t="shared" si="36"/>
        <v>#DIV/0!</v>
      </c>
      <c r="Q83" s="60"/>
      <c r="R83" s="60"/>
    </row>
    <row r="84" spans="1:18" ht="15" customHeight="1" x14ac:dyDescent="0.2">
      <c r="A84" s="58">
        <v>10</v>
      </c>
      <c r="B84" s="65" t="s">
        <v>144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53" t="e">
        <f t="shared" si="32"/>
        <v>#DIV/0!</v>
      </c>
      <c r="J84" s="53" t="e">
        <f t="shared" si="33"/>
        <v>#DIV/0!</v>
      </c>
      <c r="K84" s="53">
        <f t="shared" si="34"/>
        <v>0</v>
      </c>
      <c r="L84" s="53">
        <f t="shared" si="35"/>
        <v>0</v>
      </c>
      <c r="M84" s="53">
        <f t="shared" si="35"/>
        <v>0</v>
      </c>
      <c r="N84" s="53" t="e">
        <f t="shared" si="36"/>
        <v>#DIV/0!</v>
      </c>
      <c r="Q84" s="60"/>
      <c r="R84" s="60"/>
    </row>
    <row r="85" spans="1:18" ht="15" customHeight="1" x14ac:dyDescent="0.2">
      <c r="A85" s="95"/>
      <c r="B85" s="90" t="s">
        <v>6</v>
      </c>
      <c r="C85" s="54">
        <f t="shared" ref="C85:H85" si="37">SUM(C75:C84)</f>
        <v>226.51152300000004</v>
      </c>
      <c r="D85" s="54">
        <f t="shared" si="37"/>
        <v>82.488476999999989</v>
      </c>
      <c r="E85" s="54">
        <f t="shared" si="37"/>
        <v>75</v>
      </c>
      <c r="F85" s="54">
        <f t="shared" si="37"/>
        <v>179.5</v>
      </c>
      <c r="G85" s="54">
        <f t="shared" si="37"/>
        <v>0</v>
      </c>
      <c r="H85" s="54">
        <f t="shared" si="37"/>
        <v>0</v>
      </c>
      <c r="I85" s="54">
        <f>(F85/C85)*100</f>
        <v>79.245416578652367</v>
      </c>
      <c r="J85" s="54">
        <f>(H85/D85)*100</f>
        <v>0</v>
      </c>
      <c r="K85" s="54">
        <f>SUM(K75:K84)</f>
        <v>309</v>
      </c>
      <c r="L85" s="54">
        <f>SUM(L75:L84)</f>
        <v>75</v>
      </c>
      <c r="M85" s="54">
        <f>SUM(M75:M84)</f>
        <v>179.5</v>
      </c>
      <c r="N85" s="54">
        <f>(M85/K85)*100</f>
        <v>58.090614886731395</v>
      </c>
      <c r="Q85" s="60"/>
      <c r="R85" s="60"/>
    </row>
    <row r="86" spans="1:18" ht="15" customHeight="1" x14ac:dyDescent="0.2"/>
    <row r="87" spans="1:18" ht="15" customHeight="1" x14ac:dyDescent="0.2"/>
    <row r="88" spans="1:18" ht="15" customHeight="1" x14ac:dyDescent="0.2"/>
    <row r="89" spans="1:18" ht="15" customHeight="1" x14ac:dyDescent="0.2"/>
    <row r="90" spans="1:18" ht="15" customHeight="1" x14ac:dyDescent="0.2"/>
    <row r="91" spans="1:18" ht="15" customHeight="1" x14ac:dyDescent="0.2"/>
    <row r="92" spans="1:18" ht="15" customHeight="1" x14ac:dyDescent="0.2"/>
    <row r="93" spans="1:18" ht="15" customHeight="1" x14ac:dyDescent="0.2"/>
    <row r="94" spans="1:18" ht="15" customHeight="1" x14ac:dyDescent="0.2"/>
    <row r="95" spans="1:18" ht="15" customHeight="1" x14ac:dyDescent="0.2"/>
    <row r="96" spans="1:1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sheetProtection algorithmName="SHA-512" hashValue="smPKCZEJ1uWjKIWr7gQHVHAy+0zamVgkReBCLisDTPEfXHPCpjgpdTTKXDNeRlFuTJm8hk2YznVzNPelJgp4fQ==" saltValue="l4VlO2dgKqmXg/hHBs+c+g==" spinCount="100000" sheet="1" objects="1" scenarios="1"/>
  <mergeCells count="21">
    <mergeCell ref="A7:N7"/>
    <mergeCell ref="A9:N9"/>
    <mergeCell ref="A10:N10"/>
    <mergeCell ref="A11:N11"/>
    <mergeCell ref="K12:N12"/>
    <mergeCell ref="A74:N74"/>
    <mergeCell ref="K13:N13"/>
    <mergeCell ref="C14:C15"/>
    <mergeCell ref="D14:D15"/>
    <mergeCell ref="E14:F14"/>
    <mergeCell ref="G14:H14"/>
    <mergeCell ref="I14:I15"/>
    <mergeCell ref="J14:J15"/>
    <mergeCell ref="K14:K15"/>
    <mergeCell ref="L14:M14"/>
    <mergeCell ref="N14:N15"/>
    <mergeCell ref="A13:A15"/>
    <mergeCell ref="B13:B15"/>
    <mergeCell ref="C13:D13"/>
    <mergeCell ref="E13:H13"/>
    <mergeCell ref="I13:J13"/>
  </mergeCells>
  <dataValidations count="1">
    <dataValidation type="whole" allowBlank="1" showInputMessage="1" showErrorMessage="1" sqref="J63 K34:M35 C72:H72 K72:M72 L61:M61 L59:M59 J59 C34:D34 K58:K63 J61 L63:M63 E34:H35 C59:H59 C61:H61 C63:H63">
      <formula1>0</formula1>
      <formula2>99999999999999900000</formula2>
    </dataValidation>
  </dataValidations>
  <printOptions horizontalCentered="1" verticalCentered="1"/>
  <pageMargins left="0.25" right="0.25" top="0.1" bottom="0.1" header="0.25" footer="0.25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Q125"/>
  <sheetViews>
    <sheetView workbookViewId="0">
      <pane xSplit="2" ySplit="15" topLeftCell="C16" activePane="bottomRight" state="frozen"/>
      <selection activeCell="Q18" sqref="A1:XFD1048576"/>
      <selection pane="topRight" activeCell="Q18" sqref="A1:XFD1048576"/>
      <selection pane="bottomLeft" activeCell="Q18" sqref="A1:XFD1048576"/>
      <selection pane="bottomRight" activeCell="C16" sqref="C16"/>
    </sheetView>
  </sheetViews>
  <sheetFormatPr defaultRowHeight="12.75" x14ac:dyDescent="0.2"/>
  <cols>
    <col min="1" max="1" width="5.7109375" style="55" customWidth="1"/>
    <col min="2" max="2" width="15.42578125" style="55" customWidth="1"/>
    <col min="3" max="17" width="8.7109375" style="55" customWidth="1"/>
    <col min="18" max="16384" width="9.140625" style="55"/>
  </cols>
  <sheetData>
    <row r="8" spans="1:17" ht="15.75" x14ac:dyDescent="0.2">
      <c r="A8" s="108" t="s">
        <v>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10" spans="1:17" ht="20.25" x14ac:dyDescent="0.2">
      <c r="A10" s="109" t="s">
        <v>115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17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7" ht="15.75" x14ac:dyDescent="0.2">
      <c r="A12" s="111" t="s">
        <v>196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7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122" t="s">
        <v>2</v>
      </c>
      <c r="P13" s="122"/>
      <c r="Q13" s="122"/>
    </row>
    <row r="14" spans="1:17" ht="39.950000000000003" customHeight="1" x14ac:dyDescent="0.2">
      <c r="A14" s="102" t="s">
        <v>3</v>
      </c>
      <c r="B14" s="102" t="s">
        <v>4</v>
      </c>
      <c r="C14" s="116" t="s">
        <v>116</v>
      </c>
      <c r="D14" s="117"/>
      <c r="E14" s="118"/>
      <c r="F14" s="116" t="s">
        <v>117</v>
      </c>
      <c r="G14" s="117"/>
      <c r="H14" s="118"/>
      <c r="I14" s="116" t="s">
        <v>118</v>
      </c>
      <c r="J14" s="117"/>
      <c r="K14" s="118"/>
      <c r="L14" s="116" t="s">
        <v>119</v>
      </c>
      <c r="M14" s="117"/>
      <c r="N14" s="118"/>
      <c r="O14" s="102" t="s">
        <v>6</v>
      </c>
      <c r="P14" s="102"/>
      <c r="Q14" s="102"/>
    </row>
    <row r="15" spans="1:17" ht="25.5" x14ac:dyDescent="0.2">
      <c r="A15" s="102"/>
      <c r="B15" s="102"/>
      <c r="C15" s="88" t="s">
        <v>157</v>
      </c>
      <c r="D15" s="99" t="s">
        <v>10</v>
      </c>
      <c r="E15" s="99" t="s">
        <v>11</v>
      </c>
      <c r="F15" s="88" t="s">
        <v>157</v>
      </c>
      <c r="G15" s="99" t="s">
        <v>10</v>
      </c>
      <c r="H15" s="99" t="s">
        <v>11</v>
      </c>
      <c r="I15" s="88" t="s">
        <v>157</v>
      </c>
      <c r="J15" s="99" t="s">
        <v>10</v>
      </c>
      <c r="K15" s="99" t="s">
        <v>11</v>
      </c>
      <c r="L15" s="88" t="s">
        <v>157</v>
      </c>
      <c r="M15" s="99" t="s">
        <v>10</v>
      </c>
      <c r="N15" s="99" t="s">
        <v>11</v>
      </c>
      <c r="O15" s="88" t="s">
        <v>157</v>
      </c>
      <c r="P15" s="99" t="s">
        <v>10</v>
      </c>
      <c r="Q15" s="99" t="s">
        <v>11</v>
      </c>
    </row>
    <row r="16" spans="1:17" ht="15" customHeight="1" x14ac:dyDescent="0.2">
      <c r="A16" s="58">
        <v>1</v>
      </c>
      <c r="B16" s="61" t="s">
        <v>120</v>
      </c>
      <c r="C16" s="43">
        <f>O16-L16-F16</f>
        <v>187567.92506234709</v>
      </c>
      <c r="D16" s="43">
        <f>P16-M16-G16</f>
        <v>129911.95906170002</v>
      </c>
      <c r="E16" s="43">
        <f>(D16/C16)*100</f>
        <v>69.26128708760713</v>
      </c>
      <c r="F16" s="43">
        <v>3662.1262597301184</v>
      </c>
      <c r="G16" s="43">
        <v>724.2</v>
      </c>
      <c r="H16" s="43">
        <f>(G16/F16)*100</f>
        <v>19.775396822428785</v>
      </c>
      <c r="I16" s="43">
        <f>C16+F16</f>
        <v>191230.0513220772</v>
      </c>
      <c r="J16" s="43">
        <f>D16+G16</f>
        <v>130636.15906170002</v>
      </c>
      <c r="K16" s="43">
        <f>(J16/I16)*100</f>
        <v>68.313613973609961</v>
      </c>
      <c r="L16" s="43">
        <v>149837.94867792286</v>
      </c>
      <c r="M16" s="43">
        <v>184144.29</v>
      </c>
      <c r="N16" s="43">
        <f>(M16/L16)*100</f>
        <v>122.89562932806743</v>
      </c>
      <c r="O16" s="43">
        <v>341068.00000000006</v>
      </c>
      <c r="P16" s="43">
        <v>314780.44906170003</v>
      </c>
      <c r="Q16" s="44">
        <f>(P16/O16)*100</f>
        <v>92.292577744526</v>
      </c>
    </row>
    <row r="17" spans="1:17" ht="15" customHeight="1" x14ac:dyDescent="0.2">
      <c r="A17" s="58">
        <v>2</v>
      </c>
      <c r="B17" s="61" t="s">
        <v>15</v>
      </c>
      <c r="C17" s="43">
        <f t="shared" ref="C17:D51" si="0">O17-L17-F17</f>
        <v>47500</v>
      </c>
      <c r="D17" s="43">
        <f t="shared" si="0"/>
        <v>37132.265109599997</v>
      </c>
      <c r="E17" s="43">
        <f t="shared" ref="E17:E51" si="1">(D17/C17)*100</f>
        <v>78.173189704421048</v>
      </c>
      <c r="F17" s="43">
        <v>11400</v>
      </c>
      <c r="G17" s="43">
        <v>11764</v>
      </c>
      <c r="H17" s="43">
        <f t="shared" ref="H17:H51" si="2">(G17/F17)*100</f>
        <v>103.19298245614034</v>
      </c>
      <c r="I17" s="43">
        <f t="shared" ref="I17:J51" si="3">C17+F17</f>
        <v>58900</v>
      </c>
      <c r="J17" s="43">
        <f t="shared" si="3"/>
        <v>48896.265109599997</v>
      </c>
      <c r="K17" s="43">
        <f t="shared" ref="K17:K51" si="4">(J17/I17)*100</f>
        <v>83.01573023701188</v>
      </c>
      <c r="L17" s="43">
        <v>55100</v>
      </c>
      <c r="M17" s="43">
        <v>37788.400000000001</v>
      </c>
      <c r="N17" s="43">
        <f t="shared" ref="N17:N51" si="5">(M17/L17)*100</f>
        <v>68.581488203266787</v>
      </c>
      <c r="O17" s="43">
        <v>114000</v>
      </c>
      <c r="P17" s="43">
        <v>86684.665109599999</v>
      </c>
      <c r="Q17" s="44">
        <f t="shared" ref="Q17:Q51" si="6">(P17/O17)*100</f>
        <v>76.039179920701756</v>
      </c>
    </row>
    <row r="18" spans="1:17" ht="15" customHeight="1" x14ac:dyDescent="0.2">
      <c r="A18" s="58">
        <v>3</v>
      </c>
      <c r="B18" s="61" t="s">
        <v>16</v>
      </c>
      <c r="C18" s="43">
        <f t="shared" si="0"/>
        <v>117760</v>
      </c>
      <c r="D18" s="43">
        <f t="shared" si="0"/>
        <v>73563.343915799996</v>
      </c>
      <c r="E18" s="43">
        <f t="shared" si="1"/>
        <v>62.468872211107332</v>
      </c>
      <c r="F18" s="43">
        <v>1440</v>
      </c>
      <c r="G18" s="43">
        <v>1691.5439024999912</v>
      </c>
      <c r="H18" s="43">
        <f t="shared" si="2"/>
        <v>117.46832656249939</v>
      </c>
      <c r="I18" s="43">
        <f t="shared" si="3"/>
        <v>119200</v>
      </c>
      <c r="J18" s="43">
        <f t="shared" si="3"/>
        <v>75254.887818299991</v>
      </c>
      <c r="K18" s="43">
        <f t="shared" si="4"/>
        <v>63.133295149580526</v>
      </c>
      <c r="L18" s="43">
        <v>52800</v>
      </c>
      <c r="M18" s="43">
        <v>34445.089999999997</v>
      </c>
      <c r="N18" s="43">
        <f t="shared" si="5"/>
        <v>65.236912878787862</v>
      </c>
      <c r="O18" s="43">
        <v>172000</v>
      </c>
      <c r="P18" s="43">
        <v>109699.97781829999</v>
      </c>
      <c r="Q18" s="44">
        <f t="shared" si="6"/>
        <v>63.779056871104643</v>
      </c>
    </row>
    <row r="19" spans="1:17" ht="15" customHeight="1" x14ac:dyDescent="0.2">
      <c r="A19" s="58">
        <v>4</v>
      </c>
      <c r="B19" s="61" t="s">
        <v>17</v>
      </c>
      <c r="C19" s="43">
        <f t="shared" si="0"/>
        <v>67161.724788101594</v>
      </c>
      <c r="D19" s="43">
        <f t="shared" si="0"/>
        <v>70095.110673399991</v>
      </c>
      <c r="E19" s="43">
        <f t="shared" si="1"/>
        <v>104.36764525412856</v>
      </c>
      <c r="F19" s="43">
        <v>11376.576846858288</v>
      </c>
      <c r="G19" s="43">
        <v>20043.966280000001</v>
      </c>
      <c r="H19" s="43">
        <f t="shared" si="2"/>
        <v>176.18626894376638</v>
      </c>
      <c r="I19" s="43">
        <f t="shared" si="3"/>
        <v>78538.301634959877</v>
      </c>
      <c r="J19" s="43">
        <f t="shared" si="3"/>
        <v>90139.076953399985</v>
      </c>
      <c r="K19" s="43">
        <f t="shared" si="4"/>
        <v>114.77085075299902</v>
      </c>
      <c r="L19" s="43">
        <v>41114.698365040109</v>
      </c>
      <c r="M19" s="43">
        <v>52381.97</v>
      </c>
      <c r="N19" s="43">
        <f t="shared" si="5"/>
        <v>127.40448570222389</v>
      </c>
      <c r="O19" s="43">
        <v>119652.99999999999</v>
      </c>
      <c r="P19" s="43">
        <v>142521.04695339999</v>
      </c>
      <c r="Q19" s="44">
        <f t="shared" si="6"/>
        <v>119.11197124468254</v>
      </c>
    </row>
    <row r="20" spans="1:17" ht="15" customHeight="1" x14ac:dyDescent="0.2">
      <c r="A20" s="58">
        <v>5</v>
      </c>
      <c r="B20" s="61" t="s">
        <v>18</v>
      </c>
      <c r="C20" s="43">
        <f t="shared" si="0"/>
        <v>55882.352941176476</v>
      </c>
      <c r="D20" s="43">
        <f t="shared" si="0"/>
        <v>52252.901066699997</v>
      </c>
      <c r="E20" s="43">
        <f t="shared" si="1"/>
        <v>93.505191382515775</v>
      </c>
      <c r="F20" s="43">
        <v>29936.974789915967</v>
      </c>
      <c r="G20" s="43">
        <v>34614</v>
      </c>
      <c r="H20" s="43">
        <f t="shared" si="2"/>
        <v>115.6229052631579</v>
      </c>
      <c r="I20" s="43">
        <f t="shared" si="3"/>
        <v>85819.327731092446</v>
      </c>
      <c r="J20" s="43">
        <f t="shared" si="3"/>
        <v>86866.901066699997</v>
      </c>
      <c r="K20" s="43">
        <f t="shared" si="4"/>
        <v>101.22067296878627</v>
      </c>
      <c r="L20" s="43">
        <v>9180.6722689075632</v>
      </c>
      <c r="M20" s="43">
        <v>17512.63</v>
      </c>
      <c r="N20" s="43">
        <f t="shared" si="5"/>
        <v>190.7554205949657</v>
      </c>
      <c r="O20" s="43">
        <v>95000.000000000015</v>
      </c>
      <c r="P20" s="43">
        <v>104379.5310667</v>
      </c>
      <c r="Q20" s="44">
        <f t="shared" si="6"/>
        <v>109.8731905965263</v>
      </c>
    </row>
    <row r="21" spans="1:17" ht="15" customHeight="1" x14ac:dyDescent="0.2">
      <c r="A21" s="58">
        <v>6</v>
      </c>
      <c r="B21" s="61" t="s">
        <v>19</v>
      </c>
      <c r="C21" s="43">
        <f t="shared" si="0"/>
        <v>13799.699857284004</v>
      </c>
      <c r="D21" s="43">
        <f t="shared" si="0"/>
        <v>12927.300000000003</v>
      </c>
      <c r="E21" s="43">
        <f t="shared" si="1"/>
        <v>93.67812440628181</v>
      </c>
      <c r="F21" s="43">
        <v>3369.195301350313</v>
      </c>
      <c r="G21" s="43">
        <v>3234</v>
      </c>
      <c r="H21" s="43">
        <f t="shared" si="2"/>
        <v>95.987311827956987</v>
      </c>
      <c r="I21" s="43">
        <f t="shared" si="3"/>
        <v>17168.895158634317</v>
      </c>
      <c r="J21" s="43">
        <f t="shared" si="3"/>
        <v>16161.300000000003</v>
      </c>
      <c r="K21" s="43">
        <f t="shared" si="4"/>
        <v>94.131275487883741</v>
      </c>
      <c r="L21" s="43">
        <v>25456.104841365683</v>
      </c>
      <c r="M21" s="43">
        <v>31942.22</v>
      </c>
      <c r="N21" s="43">
        <f t="shared" si="5"/>
        <v>125.47960577257879</v>
      </c>
      <c r="O21" s="43">
        <v>42625</v>
      </c>
      <c r="P21" s="43">
        <v>48103.520000000004</v>
      </c>
      <c r="Q21" s="44">
        <f t="shared" si="6"/>
        <v>112.85283284457479</v>
      </c>
    </row>
    <row r="22" spans="1:17" ht="15" customHeight="1" x14ac:dyDescent="0.2">
      <c r="A22" s="58">
        <v>7</v>
      </c>
      <c r="B22" s="61" t="s">
        <v>20</v>
      </c>
      <c r="C22" s="43">
        <f t="shared" si="0"/>
        <v>200512.96299547871</v>
      </c>
      <c r="D22" s="43">
        <f t="shared" si="0"/>
        <v>93457.726104400004</v>
      </c>
      <c r="E22" s="43">
        <f t="shared" si="1"/>
        <v>46.60931877332407</v>
      </c>
      <c r="F22" s="43">
        <v>38970.031678445492</v>
      </c>
      <c r="G22" s="43">
        <v>25277</v>
      </c>
      <c r="H22" s="43">
        <f t="shared" si="2"/>
        <v>64.862662182491448</v>
      </c>
      <c r="I22" s="43">
        <f t="shared" si="3"/>
        <v>239482.9946739242</v>
      </c>
      <c r="J22" s="43">
        <f t="shared" si="3"/>
        <v>118734.7261044</v>
      </c>
      <c r="K22" s="43">
        <f t="shared" si="4"/>
        <v>49.579606379178237</v>
      </c>
      <c r="L22" s="43">
        <v>6552.0053260758232</v>
      </c>
      <c r="M22" s="43">
        <v>7479.83</v>
      </c>
      <c r="N22" s="43">
        <f t="shared" si="5"/>
        <v>114.16092673538587</v>
      </c>
      <c r="O22" s="43">
        <v>246035.00000000003</v>
      </c>
      <c r="P22" s="43">
        <v>126214.55610440001</v>
      </c>
      <c r="Q22" s="44">
        <f t="shared" si="6"/>
        <v>51.299431424146967</v>
      </c>
    </row>
    <row r="23" spans="1:17" ht="15" customHeight="1" x14ac:dyDescent="0.2">
      <c r="A23" s="58">
        <v>8</v>
      </c>
      <c r="B23" s="61" t="s">
        <v>21</v>
      </c>
      <c r="C23" s="43">
        <f t="shared" si="0"/>
        <v>36383.928571428565</v>
      </c>
      <c r="D23" s="43">
        <f t="shared" si="0"/>
        <v>20802.160176200006</v>
      </c>
      <c r="E23" s="43">
        <f t="shared" si="1"/>
        <v>57.174035330905546</v>
      </c>
      <c r="F23" s="43">
        <v>9151.7857142857138</v>
      </c>
      <c r="G23" s="43">
        <v>7100.8866700000817</v>
      </c>
      <c r="H23" s="43">
        <f t="shared" si="2"/>
        <v>77.590176296586264</v>
      </c>
      <c r="I23" s="43">
        <f t="shared" si="3"/>
        <v>45535.714285714275</v>
      </c>
      <c r="J23" s="43">
        <f t="shared" si="3"/>
        <v>27903.046846200086</v>
      </c>
      <c r="K23" s="43">
        <f t="shared" si="4"/>
        <v>61.277279348517851</v>
      </c>
      <c r="L23" s="43">
        <v>54464.285714285717</v>
      </c>
      <c r="M23" s="43">
        <v>49117.919999999998</v>
      </c>
      <c r="N23" s="43">
        <f t="shared" si="5"/>
        <v>90.183721967213103</v>
      </c>
      <c r="O23" s="43">
        <v>100000</v>
      </c>
      <c r="P23" s="43">
        <v>77020.966846200085</v>
      </c>
      <c r="Q23" s="44">
        <f t="shared" si="6"/>
        <v>77.020966846200096</v>
      </c>
    </row>
    <row r="24" spans="1:17" ht="15" customHeight="1" x14ac:dyDescent="0.2">
      <c r="A24" s="58">
        <v>9</v>
      </c>
      <c r="B24" s="61" t="s">
        <v>22</v>
      </c>
      <c r="C24" s="43">
        <f t="shared" si="0"/>
        <v>78802.959300000002</v>
      </c>
      <c r="D24" s="43">
        <f t="shared" si="0"/>
        <v>36704.795890600006</v>
      </c>
      <c r="E24" s="43">
        <f t="shared" si="1"/>
        <v>46.577941002020218</v>
      </c>
      <c r="F24" s="43">
        <v>526.1730500000001</v>
      </c>
      <c r="G24" s="43">
        <v>312</v>
      </c>
      <c r="H24" s="43">
        <f t="shared" si="2"/>
        <v>59.296081393754385</v>
      </c>
      <c r="I24" s="43">
        <f t="shared" si="3"/>
        <v>79329.13235</v>
      </c>
      <c r="J24" s="43">
        <f t="shared" si="3"/>
        <v>37016.795890600006</v>
      </c>
      <c r="K24" s="43">
        <f t="shared" si="4"/>
        <v>46.662297688170803</v>
      </c>
      <c r="L24" s="43">
        <v>13620.86765</v>
      </c>
      <c r="M24" s="43">
        <v>11679.53</v>
      </c>
      <c r="N24" s="43">
        <f t="shared" si="5"/>
        <v>85.747327557360123</v>
      </c>
      <c r="O24" s="43">
        <v>92950</v>
      </c>
      <c r="P24" s="43">
        <v>48696.325890600005</v>
      </c>
      <c r="Q24" s="44">
        <f t="shared" si="6"/>
        <v>52.389807305648205</v>
      </c>
    </row>
    <row r="25" spans="1:17" ht="15" customHeight="1" x14ac:dyDescent="0.2">
      <c r="A25" s="58">
        <v>10</v>
      </c>
      <c r="B25" s="61" t="s">
        <v>23</v>
      </c>
      <c r="C25" s="43">
        <f t="shared" si="0"/>
        <v>8672.8663537688426</v>
      </c>
      <c r="D25" s="43">
        <f t="shared" si="0"/>
        <v>7071.6399999999994</v>
      </c>
      <c r="E25" s="43">
        <f t="shared" si="1"/>
        <v>81.537518411395553</v>
      </c>
      <c r="F25" s="43">
        <v>2215.4699939698494</v>
      </c>
      <c r="G25" s="43">
        <v>3815.43</v>
      </c>
      <c r="H25" s="43">
        <f t="shared" si="2"/>
        <v>172.21763374746587</v>
      </c>
      <c r="I25" s="43">
        <f t="shared" si="3"/>
        <v>10888.336347738692</v>
      </c>
      <c r="J25" s="43">
        <f t="shared" si="3"/>
        <v>10887.07</v>
      </c>
      <c r="K25" s="43">
        <f t="shared" si="4"/>
        <v>99.988369685705422</v>
      </c>
      <c r="L25" s="43">
        <v>6013.6636522613071</v>
      </c>
      <c r="M25" s="43">
        <v>6273.14</v>
      </c>
      <c r="N25" s="43">
        <f t="shared" si="5"/>
        <v>104.31477985372733</v>
      </c>
      <c r="O25" s="43">
        <v>16902</v>
      </c>
      <c r="P25" s="43">
        <v>17160.21</v>
      </c>
      <c r="Q25" s="44">
        <f t="shared" si="6"/>
        <v>101.52768903088392</v>
      </c>
    </row>
    <row r="26" spans="1:17" ht="15" customHeight="1" x14ac:dyDescent="0.2">
      <c r="A26" s="58">
        <v>11</v>
      </c>
      <c r="B26" s="61" t="s">
        <v>24</v>
      </c>
      <c r="C26" s="43">
        <f t="shared" si="0"/>
        <v>10529.604000000001</v>
      </c>
      <c r="D26" s="43">
        <f t="shared" si="0"/>
        <v>6079.8759638999982</v>
      </c>
      <c r="E26" s="43">
        <f t="shared" si="1"/>
        <v>57.740784590759517</v>
      </c>
      <c r="F26" s="43">
        <v>2807.9279999999999</v>
      </c>
      <c r="G26" s="43">
        <v>4165.4711099999768</v>
      </c>
      <c r="H26" s="43">
        <f t="shared" si="2"/>
        <v>148.34679201176016</v>
      </c>
      <c r="I26" s="43">
        <f t="shared" si="3"/>
        <v>13337.532000000001</v>
      </c>
      <c r="J26" s="43">
        <f t="shared" si="3"/>
        <v>10245.347073899975</v>
      </c>
      <c r="K26" s="43">
        <f t="shared" si="4"/>
        <v>76.815913723018426</v>
      </c>
      <c r="L26" s="43">
        <v>13662.467999999999</v>
      </c>
      <c r="M26" s="43">
        <v>19527.32</v>
      </c>
      <c r="N26" s="43">
        <f t="shared" si="5"/>
        <v>142.92673915137442</v>
      </c>
      <c r="O26" s="43">
        <v>27000</v>
      </c>
      <c r="P26" s="43">
        <v>29772.667073899975</v>
      </c>
      <c r="Q26" s="44">
        <f t="shared" si="6"/>
        <v>110.26913731074063</v>
      </c>
    </row>
    <row r="27" spans="1:17" ht="15" customHeight="1" x14ac:dyDescent="0.2">
      <c r="A27" s="58">
        <v>12</v>
      </c>
      <c r="B27" s="61" t="s">
        <v>25</v>
      </c>
      <c r="C27" s="43">
        <f t="shared" si="0"/>
        <v>85566.08905100642</v>
      </c>
      <c r="D27" s="43">
        <f t="shared" si="0"/>
        <v>33936.275569499994</v>
      </c>
      <c r="E27" s="43">
        <f t="shared" si="1"/>
        <v>39.660893638916221</v>
      </c>
      <c r="F27" s="43">
        <v>16274.754833626552</v>
      </c>
      <c r="G27" s="43">
        <v>12698.573</v>
      </c>
      <c r="H27" s="43">
        <f t="shared" si="2"/>
        <v>78.026201499284525</v>
      </c>
      <c r="I27" s="43">
        <f t="shared" si="3"/>
        <v>101840.84388463297</v>
      </c>
      <c r="J27" s="43">
        <f t="shared" si="3"/>
        <v>46634.848569499998</v>
      </c>
      <c r="K27" s="43">
        <f t="shared" si="4"/>
        <v>45.791891338144005</v>
      </c>
      <c r="L27" s="43">
        <v>15054.156115367034</v>
      </c>
      <c r="M27" s="43">
        <v>7758.23</v>
      </c>
      <c r="N27" s="43">
        <f t="shared" si="5"/>
        <v>51.535469278683287</v>
      </c>
      <c r="O27" s="43">
        <v>116895</v>
      </c>
      <c r="P27" s="43">
        <v>54393.078569499994</v>
      </c>
      <c r="Q27" s="44">
        <f t="shared" si="6"/>
        <v>46.531569844304713</v>
      </c>
    </row>
    <row r="28" spans="1:17" ht="15" customHeight="1" x14ac:dyDescent="0.2">
      <c r="A28" s="58">
        <v>13</v>
      </c>
      <c r="B28" s="61" t="s">
        <v>26</v>
      </c>
      <c r="C28" s="43">
        <f t="shared" si="0"/>
        <v>181722.33589557803</v>
      </c>
      <c r="D28" s="43">
        <f t="shared" si="0"/>
        <v>87936.556049200022</v>
      </c>
      <c r="E28" s="43">
        <f t="shared" si="1"/>
        <v>48.390615064364162</v>
      </c>
      <c r="F28" s="43">
        <v>2780.369554419131</v>
      </c>
      <c r="G28" s="43">
        <v>1748.1746000000001</v>
      </c>
      <c r="H28" s="43">
        <f t="shared" si="2"/>
        <v>62.875620157091852</v>
      </c>
      <c r="I28" s="43">
        <f t="shared" si="3"/>
        <v>184502.70544999716</v>
      </c>
      <c r="J28" s="43">
        <f t="shared" si="3"/>
        <v>89684.730649200021</v>
      </c>
      <c r="K28" s="43">
        <f t="shared" si="4"/>
        <v>48.608897322378752</v>
      </c>
      <c r="L28" s="43">
        <v>112202.29455000286</v>
      </c>
      <c r="M28" s="43">
        <v>58520.3</v>
      </c>
      <c r="N28" s="43">
        <f t="shared" si="5"/>
        <v>52.156063505386228</v>
      </c>
      <c r="O28" s="43">
        <v>296705</v>
      </c>
      <c r="P28" s="43">
        <v>148205.03064920002</v>
      </c>
      <c r="Q28" s="44">
        <f t="shared" si="6"/>
        <v>49.950297652280895</v>
      </c>
    </row>
    <row r="29" spans="1:17" ht="15" customHeight="1" x14ac:dyDescent="0.2">
      <c r="A29" s="58">
        <v>14</v>
      </c>
      <c r="B29" s="61" t="s">
        <v>27</v>
      </c>
      <c r="C29" s="43">
        <f t="shared" si="0"/>
        <v>83062.021025500013</v>
      </c>
      <c r="D29" s="43">
        <f t="shared" si="0"/>
        <v>63720.270220899998</v>
      </c>
      <c r="E29" s="43">
        <f t="shared" si="1"/>
        <v>76.71408597358581</v>
      </c>
      <c r="F29" s="43">
        <v>18997.531360750003</v>
      </c>
      <c r="G29" s="43">
        <v>24278</v>
      </c>
      <c r="H29" s="43">
        <f t="shared" si="2"/>
        <v>127.79555163761829</v>
      </c>
      <c r="I29" s="43">
        <f t="shared" si="3"/>
        <v>102059.55238625001</v>
      </c>
      <c r="J29" s="43">
        <f t="shared" si="3"/>
        <v>87998.270220899998</v>
      </c>
      <c r="K29" s="43">
        <f t="shared" si="4"/>
        <v>86.222473216290112</v>
      </c>
      <c r="L29" s="43">
        <v>9472.4476137500023</v>
      </c>
      <c r="M29" s="43">
        <v>11111.63</v>
      </c>
      <c r="N29" s="43">
        <f t="shared" si="5"/>
        <v>117.30473952551182</v>
      </c>
      <c r="O29" s="43">
        <v>111532.00000000001</v>
      </c>
      <c r="P29" s="43">
        <v>99109.900220900003</v>
      </c>
      <c r="Q29" s="44">
        <f t="shared" si="6"/>
        <v>88.862299807140545</v>
      </c>
    </row>
    <row r="30" spans="1:17" ht="15" customHeight="1" x14ac:dyDescent="0.2">
      <c r="A30" s="58">
        <v>15</v>
      </c>
      <c r="B30" s="61" t="s">
        <v>28</v>
      </c>
      <c r="C30" s="43">
        <f t="shared" si="0"/>
        <v>53948.863898026517</v>
      </c>
      <c r="D30" s="43">
        <f t="shared" si="0"/>
        <v>48100.817544099991</v>
      </c>
      <c r="E30" s="43">
        <f t="shared" si="1"/>
        <v>89.16001944919465</v>
      </c>
      <c r="F30" s="43">
        <v>1469.9992887731144</v>
      </c>
      <c r="G30" s="43">
        <v>408.12693000000024</v>
      </c>
      <c r="H30" s="43">
        <f t="shared" si="2"/>
        <v>27.763750167568428</v>
      </c>
      <c r="I30" s="43">
        <f t="shared" si="3"/>
        <v>55418.86318679963</v>
      </c>
      <c r="J30" s="43">
        <f t="shared" si="3"/>
        <v>48508.94447409999</v>
      </c>
      <c r="K30" s="43">
        <f t="shared" si="4"/>
        <v>87.531467959910202</v>
      </c>
      <c r="L30" s="43">
        <v>68592.13681320037</v>
      </c>
      <c r="M30" s="43">
        <v>150634.82999999999</v>
      </c>
      <c r="N30" s="43">
        <f t="shared" si="5"/>
        <v>219.60947274500234</v>
      </c>
      <c r="O30" s="43">
        <v>124011</v>
      </c>
      <c r="P30" s="43">
        <v>199143.77447409998</v>
      </c>
      <c r="Q30" s="44">
        <f t="shared" si="6"/>
        <v>160.58557262992795</v>
      </c>
    </row>
    <row r="31" spans="1:17" ht="15" customHeight="1" x14ac:dyDescent="0.2">
      <c r="A31" s="58">
        <v>16</v>
      </c>
      <c r="B31" s="61" t="s">
        <v>29</v>
      </c>
      <c r="C31" s="43">
        <f t="shared" si="0"/>
        <v>142402.98934004645</v>
      </c>
      <c r="D31" s="43">
        <f t="shared" si="0"/>
        <v>39316.373931000009</v>
      </c>
      <c r="E31" s="43">
        <f t="shared" si="1"/>
        <v>27.609233565396433</v>
      </c>
      <c r="F31" s="43">
        <v>12105.02264457258</v>
      </c>
      <c r="G31" s="43">
        <v>16072.629499999999</v>
      </c>
      <c r="H31" s="43">
        <f t="shared" si="2"/>
        <v>132.77653393904504</v>
      </c>
      <c r="I31" s="43">
        <f t="shared" si="3"/>
        <v>154508.01198461902</v>
      </c>
      <c r="J31" s="43">
        <f t="shared" si="3"/>
        <v>55389.003431000005</v>
      </c>
      <c r="K31" s="43">
        <f t="shared" si="4"/>
        <v>35.848628637143989</v>
      </c>
      <c r="L31" s="43">
        <v>73885.988015380964</v>
      </c>
      <c r="M31" s="43">
        <v>70123.73</v>
      </c>
      <c r="N31" s="43">
        <f t="shared" si="5"/>
        <v>94.908022324073443</v>
      </c>
      <c r="O31" s="43">
        <v>228394</v>
      </c>
      <c r="P31" s="43">
        <v>125512.733431</v>
      </c>
      <c r="Q31" s="44">
        <f t="shared" si="6"/>
        <v>54.954479290611836</v>
      </c>
    </row>
    <row r="32" spans="1:17" ht="15" customHeight="1" x14ac:dyDescent="0.2">
      <c r="A32" s="58">
        <v>17</v>
      </c>
      <c r="B32" s="61" t="s">
        <v>30</v>
      </c>
      <c r="C32" s="43">
        <f t="shared" si="0"/>
        <v>0</v>
      </c>
      <c r="D32" s="43">
        <f t="shared" si="0"/>
        <v>0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4"/>
    </row>
    <row r="33" spans="1:17" ht="15" customHeight="1" x14ac:dyDescent="0.2">
      <c r="A33" s="58">
        <v>18</v>
      </c>
      <c r="B33" s="65" t="s">
        <v>31</v>
      </c>
      <c r="C33" s="43">
        <f t="shared" si="0"/>
        <v>0</v>
      </c>
      <c r="D33" s="43">
        <f t="shared" si="0"/>
        <v>0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</row>
    <row r="34" spans="1:17" ht="15" customHeight="1" x14ac:dyDescent="0.2">
      <c r="A34" s="58">
        <v>19</v>
      </c>
      <c r="B34" s="61" t="s">
        <v>32</v>
      </c>
      <c r="C34" s="43">
        <f t="shared" si="0"/>
        <v>91958.999999999985</v>
      </c>
      <c r="D34" s="43">
        <f t="shared" si="0"/>
        <v>74119.311104399996</v>
      </c>
      <c r="E34" s="43">
        <f t="shared" si="1"/>
        <v>80.600388330016642</v>
      </c>
      <c r="F34" s="43">
        <v>2436</v>
      </c>
      <c r="G34" s="43">
        <v>2165.2996199999839</v>
      </c>
      <c r="H34" s="43">
        <f t="shared" si="2"/>
        <v>88.887504926107709</v>
      </c>
      <c r="I34" s="43">
        <f t="shared" si="3"/>
        <v>94394.999999999985</v>
      </c>
      <c r="J34" s="43">
        <f t="shared" si="3"/>
        <v>76284.610724399987</v>
      </c>
      <c r="K34" s="43">
        <f t="shared" si="4"/>
        <v>80.81424940346416</v>
      </c>
      <c r="L34" s="43">
        <v>9135</v>
      </c>
      <c r="M34" s="43">
        <v>3946.9</v>
      </c>
      <c r="N34" s="43">
        <f t="shared" si="5"/>
        <v>43.206349206349209</v>
      </c>
      <c r="O34" s="43">
        <v>103529.99999999999</v>
      </c>
      <c r="P34" s="43">
        <v>80231.510724399981</v>
      </c>
      <c r="Q34" s="44">
        <f t="shared" si="6"/>
        <v>77.495905268424607</v>
      </c>
    </row>
    <row r="35" spans="1:17" ht="15" customHeight="1" x14ac:dyDescent="0.2">
      <c r="A35" s="58">
        <v>20</v>
      </c>
      <c r="B35" s="61" t="s">
        <v>33</v>
      </c>
      <c r="C35" s="43">
        <f t="shared" si="0"/>
        <v>155767.92907533882</v>
      </c>
      <c r="D35" s="43">
        <f t="shared" si="0"/>
        <v>41517.944774699994</v>
      </c>
      <c r="E35" s="43">
        <f t="shared" si="1"/>
        <v>26.653718144136974</v>
      </c>
      <c r="F35" s="43">
        <v>28826.443132967361</v>
      </c>
      <c r="G35" s="43">
        <v>31333.02</v>
      </c>
      <c r="H35" s="43">
        <f t="shared" si="2"/>
        <v>108.69540808580021</v>
      </c>
      <c r="I35" s="43">
        <f t="shared" si="3"/>
        <v>184594.37220830619</v>
      </c>
      <c r="J35" s="43">
        <f t="shared" si="3"/>
        <v>72850.964774699998</v>
      </c>
      <c r="K35" s="43">
        <f t="shared" si="4"/>
        <v>39.465431098024517</v>
      </c>
      <c r="L35" s="43">
        <v>18573.627791693812</v>
      </c>
      <c r="M35" s="43">
        <v>27770.5</v>
      </c>
      <c r="N35" s="43">
        <f t="shared" si="5"/>
        <v>149.51575594951385</v>
      </c>
      <c r="O35" s="43">
        <v>203168</v>
      </c>
      <c r="P35" s="43">
        <v>100621.4647747</v>
      </c>
      <c r="Q35" s="44">
        <f t="shared" si="6"/>
        <v>49.526236796493542</v>
      </c>
    </row>
    <row r="36" spans="1:17" ht="15" customHeight="1" x14ac:dyDescent="0.2">
      <c r="A36" s="58">
        <v>21</v>
      </c>
      <c r="B36" s="61" t="s">
        <v>34</v>
      </c>
      <c r="C36" s="43">
        <f t="shared" si="0"/>
        <v>54191.74428239328</v>
      </c>
      <c r="D36" s="43">
        <f t="shared" si="0"/>
        <v>21383.929124800001</v>
      </c>
      <c r="E36" s="43">
        <f t="shared" si="1"/>
        <v>39.459754263247746</v>
      </c>
      <c r="F36" s="43">
        <v>1331.1740671956779</v>
      </c>
      <c r="G36" s="43">
        <v>546.78</v>
      </c>
      <c r="H36" s="43">
        <f t="shared" si="2"/>
        <v>41.075018923098149</v>
      </c>
      <c r="I36" s="43">
        <f t="shared" si="3"/>
        <v>55522.918349588959</v>
      </c>
      <c r="J36" s="43">
        <f t="shared" si="3"/>
        <v>21930.7091248</v>
      </c>
      <c r="K36" s="43">
        <f t="shared" si="4"/>
        <v>39.498480585472237</v>
      </c>
      <c r="L36" s="43">
        <v>6075.0816504110444</v>
      </c>
      <c r="M36" s="43">
        <v>8210.17</v>
      </c>
      <c r="N36" s="43">
        <f t="shared" si="5"/>
        <v>135.14501487308394</v>
      </c>
      <c r="O36" s="43">
        <v>61598</v>
      </c>
      <c r="P36" s="43">
        <v>30140.879124799998</v>
      </c>
      <c r="Q36" s="44">
        <f t="shared" si="6"/>
        <v>48.931587267119056</v>
      </c>
    </row>
    <row r="37" spans="1:17" ht="15" customHeight="1" x14ac:dyDescent="0.2">
      <c r="A37" s="58">
        <v>22</v>
      </c>
      <c r="B37" s="61" t="s">
        <v>35</v>
      </c>
      <c r="C37" s="43">
        <f t="shared" si="0"/>
        <v>284417.99746031745</v>
      </c>
      <c r="D37" s="43">
        <f t="shared" si="0"/>
        <v>187176.41996560001</v>
      </c>
      <c r="E37" s="43">
        <f t="shared" si="1"/>
        <v>65.810329035776022</v>
      </c>
      <c r="F37" s="43">
        <v>1687.2742857142857</v>
      </c>
      <c r="G37" s="43">
        <v>579</v>
      </c>
      <c r="H37" s="43">
        <f t="shared" si="2"/>
        <v>34.315701063083992</v>
      </c>
      <c r="I37" s="43">
        <f t="shared" si="3"/>
        <v>286105.27174603171</v>
      </c>
      <c r="J37" s="43">
        <f t="shared" si="3"/>
        <v>187755.41996560001</v>
      </c>
      <c r="K37" s="43">
        <f t="shared" si="4"/>
        <v>65.624592940833921</v>
      </c>
      <c r="L37" s="43">
        <v>43894.728253968256</v>
      </c>
      <c r="M37" s="43">
        <v>46516.94</v>
      </c>
      <c r="N37" s="43">
        <f t="shared" si="5"/>
        <v>105.97386485880497</v>
      </c>
      <c r="O37" s="43">
        <v>329999.99999999994</v>
      </c>
      <c r="P37" s="43">
        <v>234272.35996560002</v>
      </c>
      <c r="Q37" s="44">
        <f t="shared" si="6"/>
        <v>70.991624232000021</v>
      </c>
    </row>
    <row r="38" spans="1:17" ht="15" customHeight="1" x14ac:dyDescent="0.2">
      <c r="A38" s="58">
        <v>23</v>
      </c>
      <c r="B38" s="61" t="s">
        <v>36</v>
      </c>
      <c r="C38" s="43">
        <f t="shared" si="0"/>
        <v>104455.09403138779</v>
      </c>
      <c r="D38" s="43">
        <f t="shared" si="0"/>
        <v>56923.336909999998</v>
      </c>
      <c r="E38" s="43">
        <f t="shared" si="1"/>
        <v>54.495510666904437</v>
      </c>
      <c r="F38" s="43">
        <v>28700.108264164563</v>
      </c>
      <c r="G38" s="43">
        <v>19952.935000000001</v>
      </c>
      <c r="H38" s="43">
        <f t="shared" si="2"/>
        <v>69.522159346393735</v>
      </c>
      <c r="I38" s="43">
        <f t="shared" si="3"/>
        <v>133155.20229555236</v>
      </c>
      <c r="J38" s="43">
        <f t="shared" si="3"/>
        <v>76876.271909999996</v>
      </c>
      <c r="K38" s="43">
        <f t="shared" si="4"/>
        <v>57.734336011419821</v>
      </c>
      <c r="L38" s="43">
        <v>25900.797704447632</v>
      </c>
      <c r="M38" s="43">
        <v>18905.27</v>
      </c>
      <c r="N38" s="43">
        <f t="shared" si="5"/>
        <v>72.991072382120592</v>
      </c>
      <c r="O38" s="43">
        <v>159056</v>
      </c>
      <c r="P38" s="43">
        <v>95781.54191</v>
      </c>
      <c r="Q38" s="44">
        <f t="shared" si="6"/>
        <v>60.21875434438185</v>
      </c>
    </row>
    <row r="39" spans="1:17" ht="15" customHeight="1" x14ac:dyDescent="0.2">
      <c r="A39" s="58">
        <v>24</v>
      </c>
      <c r="B39" s="59" t="s">
        <v>37</v>
      </c>
      <c r="C39" s="43">
        <f t="shared" si="0"/>
        <v>8267.1597600000005</v>
      </c>
      <c r="D39" s="43">
        <f t="shared" si="0"/>
        <v>3189.2504830723046</v>
      </c>
      <c r="E39" s="43">
        <f>(D39/C39)*100</f>
        <v>38.577341864170101</v>
      </c>
      <c r="F39" s="43">
        <v>694.82146</v>
      </c>
      <c r="G39" s="43">
        <v>60</v>
      </c>
      <c r="H39" s="43">
        <f>(G39/F39)*100</f>
        <v>8.6353118684618639</v>
      </c>
      <c r="I39" s="43">
        <f>C39+F39</f>
        <v>8961.9812199999997</v>
      </c>
      <c r="J39" s="43">
        <f>D39+G39</f>
        <v>3249.2504830723046</v>
      </c>
      <c r="K39" s="43">
        <f>(J39/I39)*100</f>
        <v>36.255939432467422</v>
      </c>
      <c r="L39" s="43">
        <v>10888.01878</v>
      </c>
      <c r="M39" s="43">
        <v>7622.08</v>
      </c>
      <c r="N39" s="43">
        <f>(M39/L39)*100</f>
        <v>70.004287777321409</v>
      </c>
      <c r="O39" s="43">
        <v>19850</v>
      </c>
      <c r="P39" s="43">
        <v>10871.330483072305</v>
      </c>
      <c r="Q39" s="44">
        <f>(P39/O39)*100</f>
        <v>54.767407975175345</v>
      </c>
    </row>
    <row r="40" spans="1:17" ht="15" customHeight="1" x14ac:dyDescent="0.2">
      <c r="A40" s="58">
        <v>25</v>
      </c>
      <c r="B40" s="61" t="s">
        <v>38</v>
      </c>
      <c r="C40" s="43">
        <f t="shared" si="0"/>
        <v>121059.53913403927</v>
      </c>
      <c r="D40" s="43">
        <f t="shared" si="0"/>
        <v>63603.410249999986</v>
      </c>
      <c r="E40" s="43">
        <f t="shared" si="1"/>
        <v>52.538949598657538</v>
      </c>
      <c r="F40" s="43">
        <v>21266.952933639823</v>
      </c>
      <c r="G40" s="43">
        <v>26182</v>
      </c>
      <c r="H40" s="43">
        <f t="shared" si="2"/>
        <v>123.1111954857699</v>
      </c>
      <c r="I40" s="43">
        <f t="shared" si="3"/>
        <v>142326.49206767909</v>
      </c>
      <c r="J40" s="43">
        <f t="shared" si="3"/>
        <v>89785.410249999986</v>
      </c>
      <c r="K40" s="43">
        <f t="shared" si="4"/>
        <v>63.084116629042775</v>
      </c>
      <c r="L40" s="43">
        <v>23193.50793232091</v>
      </c>
      <c r="M40" s="43">
        <v>16712.650000000001</v>
      </c>
      <c r="N40" s="43">
        <f t="shared" si="5"/>
        <v>72.057448354806127</v>
      </c>
      <c r="O40" s="43">
        <v>165520</v>
      </c>
      <c r="P40" s="43">
        <v>106498.06024999998</v>
      </c>
      <c r="Q40" s="44">
        <f t="shared" si="6"/>
        <v>64.341505709279829</v>
      </c>
    </row>
    <row r="41" spans="1:17" ht="15" customHeight="1" x14ac:dyDescent="0.2">
      <c r="A41" s="58">
        <v>26</v>
      </c>
      <c r="B41" s="61" t="s">
        <v>39</v>
      </c>
      <c r="C41" s="43">
        <f t="shared" si="0"/>
        <v>82740.385809353655</v>
      </c>
      <c r="D41" s="43">
        <f t="shared" si="0"/>
        <v>80837.73511389998</v>
      </c>
      <c r="E41" s="43">
        <f t="shared" si="1"/>
        <v>97.700457065987507</v>
      </c>
      <c r="F41" s="43">
        <v>255.44966134508334</v>
      </c>
      <c r="G41" s="43">
        <v>137.91900000000001</v>
      </c>
      <c r="H41" s="43">
        <f t="shared" si="2"/>
        <v>53.990676391497416</v>
      </c>
      <c r="I41" s="43">
        <f t="shared" si="3"/>
        <v>82995.835470698745</v>
      </c>
      <c r="J41" s="43">
        <f t="shared" si="3"/>
        <v>80975.654113899975</v>
      </c>
      <c r="K41" s="43">
        <f t="shared" si="4"/>
        <v>97.565924428205818</v>
      </c>
      <c r="L41" s="43">
        <v>143296.16452930126</v>
      </c>
      <c r="M41" s="43">
        <v>164775.75</v>
      </c>
      <c r="N41" s="43">
        <f t="shared" si="5"/>
        <v>114.98964437830894</v>
      </c>
      <c r="O41" s="43">
        <v>226292</v>
      </c>
      <c r="P41" s="43">
        <v>245751.40411389997</v>
      </c>
      <c r="Q41" s="44">
        <f t="shared" si="6"/>
        <v>108.59924527331941</v>
      </c>
    </row>
    <row r="42" spans="1:17" ht="15" customHeight="1" x14ac:dyDescent="0.2">
      <c r="A42" s="58">
        <v>27</v>
      </c>
      <c r="B42" s="61" t="s">
        <v>40</v>
      </c>
      <c r="C42" s="43">
        <f t="shared" si="0"/>
        <v>12481.855750000001</v>
      </c>
      <c r="D42" s="43">
        <f t="shared" si="0"/>
        <v>5950.8423942000027</v>
      </c>
      <c r="E42" s="43">
        <f t="shared" si="1"/>
        <v>47.675942691454374</v>
      </c>
      <c r="F42" s="43">
        <v>24.289492142857142</v>
      </c>
      <c r="G42" s="43">
        <v>2.2599999999999998</v>
      </c>
      <c r="H42" s="43">
        <f t="shared" si="2"/>
        <v>9.3044349659842602</v>
      </c>
      <c r="I42" s="43">
        <f t="shared" si="3"/>
        <v>12506.145242142858</v>
      </c>
      <c r="J42" s="43">
        <f t="shared" si="3"/>
        <v>5953.1023942000029</v>
      </c>
      <c r="K42" s="43">
        <f t="shared" si="4"/>
        <v>47.601417374711154</v>
      </c>
      <c r="L42" s="43">
        <v>9887.8547578571415</v>
      </c>
      <c r="M42" s="43">
        <v>10668.32</v>
      </c>
      <c r="N42" s="43">
        <f t="shared" si="5"/>
        <v>107.8931705739577</v>
      </c>
      <c r="O42" s="43">
        <v>22394</v>
      </c>
      <c r="P42" s="43">
        <v>16621.422394200003</v>
      </c>
      <c r="Q42" s="44">
        <f t="shared" si="6"/>
        <v>74.222659615075486</v>
      </c>
    </row>
    <row r="43" spans="1:17" ht="15" customHeight="1" x14ac:dyDescent="0.2">
      <c r="A43" s="58">
        <v>28</v>
      </c>
      <c r="B43" s="61" t="s">
        <v>41</v>
      </c>
      <c r="C43" s="43">
        <f t="shared" si="0"/>
        <v>20108.316624511554</v>
      </c>
      <c r="D43" s="43">
        <f t="shared" si="0"/>
        <v>25793.106600000003</v>
      </c>
      <c r="E43" s="43">
        <f t="shared" si="1"/>
        <v>128.27083978058525</v>
      </c>
      <c r="F43" s="43">
        <v>1345.1256181172296</v>
      </c>
      <c r="G43" s="43">
        <v>2830.3456099999771</v>
      </c>
      <c r="H43" s="43">
        <f t="shared" si="2"/>
        <v>210.41496584992618</v>
      </c>
      <c r="I43" s="43">
        <f t="shared" si="3"/>
        <v>21453.442242628782</v>
      </c>
      <c r="J43" s="43">
        <f t="shared" si="3"/>
        <v>28623.452209999981</v>
      </c>
      <c r="K43" s="43">
        <f t="shared" si="4"/>
        <v>133.42125653441349</v>
      </c>
      <c r="L43" s="43">
        <v>3787.5577573712258</v>
      </c>
      <c r="M43" s="43">
        <v>3803.76</v>
      </c>
      <c r="N43" s="43">
        <f t="shared" si="5"/>
        <v>100.42777546024854</v>
      </c>
      <c r="O43" s="43">
        <v>25241.000000000007</v>
      </c>
      <c r="P43" s="43">
        <v>32427.212209999983</v>
      </c>
      <c r="Q43" s="44">
        <f t="shared" si="6"/>
        <v>128.4703942395308</v>
      </c>
    </row>
    <row r="44" spans="1:17" ht="15" customHeight="1" x14ac:dyDescent="0.2">
      <c r="A44" s="58">
        <v>29</v>
      </c>
      <c r="B44" s="61" t="s">
        <v>42</v>
      </c>
      <c r="C44" s="43">
        <f t="shared" si="0"/>
        <v>69295.759344894032</v>
      </c>
      <c r="D44" s="43">
        <f t="shared" si="0"/>
        <v>48335.355290356194</v>
      </c>
      <c r="E44" s="43">
        <f t="shared" si="1"/>
        <v>69.752255761835045</v>
      </c>
      <c r="F44" s="43">
        <v>403.94413294797687</v>
      </c>
      <c r="G44" s="43">
        <v>271</v>
      </c>
      <c r="H44" s="43">
        <f t="shared" si="2"/>
        <v>67.088485237363642</v>
      </c>
      <c r="I44" s="43">
        <f t="shared" si="3"/>
        <v>69699.703477842006</v>
      </c>
      <c r="J44" s="43">
        <f t="shared" si="3"/>
        <v>48606.355290356194</v>
      </c>
      <c r="K44" s="43">
        <f t="shared" si="4"/>
        <v>69.736817898814266</v>
      </c>
      <c r="L44" s="43">
        <v>80050.296522157994</v>
      </c>
      <c r="M44" s="43">
        <v>91627.58</v>
      </c>
      <c r="N44" s="43">
        <f t="shared" si="5"/>
        <v>114.46251167181798</v>
      </c>
      <c r="O44" s="43">
        <v>149750</v>
      </c>
      <c r="P44" s="43">
        <v>140233.9352903562</v>
      </c>
      <c r="Q44" s="44">
        <f t="shared" si="6"/>
        <v>93.645365803242868</v>
      </c>
    </row>
    <row r="45" spans="1:17" ht="15" customHeight="1" x14ac:dyDescent="0.2">
      <c r="A45" s="58">
        <v>30</v>
      </c>
      <c r="B45" s="61" t="s">
        <v>43</v>
      </c>
      <c r="C45" s="43">
        <f t="shared" si="0"/>
        <v>118832.69841269842</v>
      </c>
      <c r="D45" s="43">
        <f t="shared" si="0"/>
        <v>44142.667585799994</v>
      </c>
      <c r="E45" s="43">
        <f t="shared" si="1"/>
        <v>37.146903314856417</v>
      </c>
      <c r="F45" s="43">
        <v>72.063492063492063</v>
      </c>
      <c r="G45" s="43">
        <v>80.625000000000028</v>
      </c>
      <c r="H45" s="43">
        <f t="shared" si="2"/>
        <v>111.88050660792956</v>
      </c>
      <c r="I45" s="43">
        <f t="shared" si="3"/>
        <v>118904.76190476191</v>
      </c>
      <c r="J45" s="43">
        <f t="shared" si="3"/>
        <v>44223.292585799994</v>
      </c>
      <c r="K45" s="43">
        <f t="shared" si="4"/>
        <v>37.192196407761308</v>
      </c>
      <c r="L45" s="43">
        <v>108095.23809523809</v>
      </c>
      <c r="M45" s="43">
        <v>129484.78</v>
      </c>
      <c r="N45" s="43">
        <f t="shared" si="5"/>
        <v>119.78768193832599</v>
      </c>
      <c r="O45" s="43">
        <v>227000</v>
      </c>
      <c r="P45" s="43">
        <v>173708.07258579999</v>
      </c>
      <c r="Q45" s="44">
        <f t="shared" si="6"/>
        <v>76.523379993744484</v>
      </c>
    </row>
    <row r="46" spans="1:17" ht="15" customHeight="1" x14ac:dyDescent="0.2">
      <c r="A46" s="58">
        <v>31</v>
      </c>
      <c r="B46" s="61" t="s">
        <v>44</v>
      </c>
      <c r="C46" s="43">
        <f t="shared" si="0"/>
        <v>21517.712726370628</v>
      </c>
      <c r="D46" s="43">
        <f t="shared" si="0"/>
        <v>11754.350990000003</v>
      </c>
      <c r="E46" s="43">
        <f t="shared" si="1"/>
        <v>54.62639612060012</v>
      </c>
      <c r="F46" s="43">
        <v>1056.98337881419</v>
      </c>
      <c r="G46" s="43">
        <v>1343.7610799999968</v>
      </c>
      <c r="H46" s="43">
        <f t="shared" si="2"/>
        <v>127.13171341516623</v>
      </c>
      <c r="I46" s="43">
        <f t="shared" si="3"/>
        <v>22574.696105184819</v>
      </c>
      <c r="J46" s="43">
        <f t="shared" si="3"/>
        <v>13098.112069999999</v>
      </c>
      <c r="K46" s="43">
        <f t="shared" si="4"/>
        <v>58.021211045191897</v>
      </c>
      <c r="L46" s="43">
        <v>8525.3038948151825</v>
      </c>
      <c r="M46" s="43">
        <v>8956.7999999999993</v>
      </c>
      <c r="N46" s="43">
        <f t="shared" si="5"/>
        <v>105.06135746606333</v>
      </c>
      <c r="O46" s="43">
        <v>31100</v>
      </c>
      <c r="P46" s="43">
        <v>22054.912069999998</v>
      </c>
      <c r="Q46" s="44">
        <f t="shared" si="6"/>
        <v>70.916115980707389</v>
      </c>
    </row>
    <row r="47" spans="1:17" ht="15" customHeight="1" x14ac:dyDescent="0.2">
      <c r="A47" s="58">
        <v>32</v>
      </c>
      <c r="B47" s="61" t="s">
        <v>45</v>
      </c>
      <c r="C47" s="43">
        <f t="shared" si="0"/>
        <v>105222.80810711402</v>
      </c>
      <c r="D47" s="43">
        <f t="shared" si="0"/>
        <v>111984.1428992</v>
      </c>
      <c r="E47" s="43">
        <f t="shared" si="1"/>
        <v>106.42573118292293</v>
      </c>
      <c r="F47" s="43">
        <v>3516.8802693649236</v>
      </c>
      <c r="G47" s="43">
        <v>7900</v>
      </c>
      <c r="H47" s="43">
        <f t="shared" si="2"/>
        <v>224.63090565851357</v>
      </c>
      <c r="I47" s="43">
        <f t="shared" si="3"/>
        <v>108739.68837647894</v>
      </c>
      <c r="J47" s="43">
        <f t="shared" si="3"/>
        <v>119884.1428992</v>
      </c>
      <c r="K47" s="43">
        <f t="shared" si="4"/>
        <v>110.24874605501597</v>
      </c>
      <c r="L47" s="43">
        <v>13091.311623521047</v>
      </c>
      <c r="M47" s="43">
        <v>15750.9</v>
      </c>
      <c r="N47" s="43">
        <f t="shared" si="5"/>
        <v>120.31567541101454</v>
      </c>
      <c r="O47" s="43">
        <v>121830.99999999999</v>
      </c>
      <c r="P47" s="43">
        <v>135635.04289919999</v>
      </c>
      <c r="Q47" s="44">
        <f t="shared" si="6"/>
        <v>111.33048476922951</v>
      </c>
    </row>
    <row r="48" spans="1:17" ht="15" customHeight="1" x14ac:dyDescent="0.2">
      <c r="A48" s="58">
        <v>33</v>
      </c>
      <c r="B48" s="61" t="s">
        <v>46</v>
      </c>
      <c r="C48" s="43">
        <f t="shared" si="0"/>
        <v>7167.7471804545457</v>
      </c>
      <c r="D48" s="43">
        <f t="shared" si="0"/>
        <v>3170.5433235</v>
      </c>
      <c r="E48" s="43">
        <f t="shared" si="1"/>
        <v>44.233470345405493</v>
      </c>
      <c r="F48" s="43">
        <v>413.53306090909092</v>
      </c>
      <c r="G48" s="43">
        <v>215</v>
      </c>
      <c r="H48" s="43">
        <f t="shared" si="2"/>
        <v>51.991006360496186</v>
      </c>
      <c r="I48" s="43">
        <f t="shared" si="3"/>
        <v>7581.2802413636364</v>
      </c>
      <c r="J48" s="43">
        <f t="shared" si="3"/>
        <v>3385.5433235</v>
      </c>
      <c r="K48" s="43">
        <f t="shared" si="4"/>
        <v>44.656617559503992</v>
      </c>
      <c r="L48" s="43">
        <v>9097.7197586363636</v>
      </c>
      <c r="M48" s="43">
        <v>9615.68</v>
      </c>
      <c r="N48" s="43">
        <f t="shared" si="5"/>
        <v>105.69329738775414</v>
      </c>
      <c r="O48" s="43">
        <v>16679</v>
      </c>
      <c r="P48" s="43">
        <v>13001.2233235</v>
      </c>
      <c r="Q48" s="44">
        <f t="shared" si="6"/>
        <v>77.949657194675936</v>
      </c>
    </row>
    <row r="49" spans="1:17" ht="15" customHeight="1" x14ac:dyDescent="0.2">
      <c r="A49" s="58">
        <v>34</v>
      </c>
      <c r="B49" s="61" t="s">
        <v>47</v>
      </c>
      <c r="C49" s="43">
        <f t="shared" si="0"/>
        <v>90594.624158665043</v>
      </c>
      <c r="D49" s="43">
        <f t="shared" si="0"/>
        <v>61938.005182499997</v>
      </c>
      <c r="E49" s="43">
        <f t="shared" si="1"/>
        <v>68.368300832092871</v>
      </c>
      <c r="F49" s="43">
        <v>1904.3758413349399</v>
      </c>
      <c r="G49" s="43">
        <v>2240.9471999999782</v>
      </c>
      <c r="H49" s="43">
        <f t="shared" si="2"/>
        <v>117.67357846910653</v>
      </c>
      <c r="I49" s="43">
        <f t="shared" si="3"/>
        <v>92498.999999999985</v>
      </c>
      <c r="J49" s="43">
        <f t="shared" si="3"/>
        <v>64178.952382499978</v>
      </c>
      <c r="K49" s="43">
        <f t="shared" si="4"/>
        <v>69.383401315149342</v>
      </c>
      <c r="L49" s="43">
        <v>0</v>
      </c>
      <c r="M49" s="43">
        <v>0</v>
      </c>
      <c r="N49" s="43" t="e">
        <f t="shared" si="5"/>
        <v>#DIV/0!</v>
      </c>
      <c r="O49" s="43">
        <v>92498.999999999985</v>
      </c>
      <c r="P49" s="43">
        <v>64178.952382499978</v>
      </c>
      <c r="Q49" s="44">
        <f t="shared" si="6"/>
        <v>69.383401315149342</v>
      </c>
    </row>
    <row r="50" spans="1:17" ht="15" customHeight="1" x14ac:dyDescent="0.2">
      <c r="A50" s="58">
        <v>35</v>
      </c>
      <c r="B50" s="61" t="s">
        <v>48</v>
      </c>
      <c r="C50" s="43">
        <f t="shared" si="0"/>
        <v>84751.515151515152</v>
      </c>
      <c r="D50" s="43">
        <f t="shared" si="0"/>
        <v>28970.503706500007</v>
      </c>
      <c r="E50" s="43">
        <f t="shared" si="1"/>
        <v>34.182874081611139</v>
      </c>
      <c r="F50" s="43">
        <v>24436.363636363636</v>
      </c>
      <c r="G50" s="43">
        <v>9378.7455900001896</v>
      </c>
      <c r="H50" s="43">
        <f t="shared" si="2"/>
        <v>38.380283292411491</v>
      </c>
      <c r="I50" s="43">
        <f t="shared" si="3"/>
        <v>109187.87878787878</v>
      </c>
      <c r="J50" s="43">
        <f t="shared" si="3"/>
        <v>38349.249296500195</v>
      </c>
      <c r="K50" s="43">
        <f t="shared" si="4"/>
        <v>35.122258736248511</v>
      </c>
      <c r="L50" s="43">
        <v>50812.121212121216</v>
      </c>
      <c r="M50" s="43">
        <v>37456.29</v>
      </c>
      <c r="N50" s="43">
        <f t="shared" si="5"/>
        <v>73.715265386450383</v>
      </c>
      <c r="O50" s="43">
        <v>160000</v>
      </c>
      <c r="P50" s="43">
        <v>75805.539296500196</v>
      </c>
      <c r="Q50" s="44">
        <f t="shared" si="6"/>
        <v>47.378462060312621</v>
      </c>
    </row>
    <row r="51" spans="1:17" ht="15" customHeight="1" x14ac:dyDescent="0.2">
      <c r="A51" s="58">
        <v>36</v>
      </c>
      <c r="B51" s="61" t="s">
        <v>49</v>
      </c>
      <c r="C51" s="43">
        <f t="shared" si="0"/>
        <v>147051.03</v>
      </c>
      <c r="D51" s="43">
        <f t="shared" si="0"/>
        <v>90121.3808899</v>
      </c>
      <c r="E51" s="43">
        <f t="shared" si="1"/>
        <v>61.285786906694909</v>
      </c>
      <c r="F51" s="43">
        <v>16393.97</v>
      </c>
      <c r="G51" s="43">
        <v>10961.51</v>
      </c>
      <c r="H51" s="43">
        <f t="shared" si="2"/>
        <v>66.863060015359295</v>
      </c>
      <c r="I51" s="43">
        <f t="shared" si="3"/>
        <v>163445</v>
      </c>
      <c r="J51" s="43">
        <f t="shared" si="3"/>
        <v>101082.89088989999</v>
      </c>
      <c r="K51" s="43">
        <f t="shared" si="4"/>
        <v>61.84520229428859</v>
      </c>
      <c r="L51" s="43">
        <v>54805</v>
      </c>
      <c r="M51" s="43">
        <v>56603.08</v>
      </c>
      <c r="N51" s="43">
        <f t="shared" si="5"/>
        <v>103.28086853389289</v>
      </c>
      <c r="O51" s="43">
        <v>218250</v>
      </c>
      <c r="P51" s="43">
        <v>157685.9708899</v>
      </c>
      <c r="Q51" s="44">
        <f t="shared" si="6"/>
        <v>72.250158483344791</v>
      </c>
    </row>
    <row r="52" spans="1:17" ht="15" customHeight="1" x14ac:dyDescent="0.2">
      <c r="A52" s="66"/>
      <c r="B52" s="67" t="s">
        <v>6</v>
      </c>
      <c r="C52" s="47">
        <f>SUM(C16:C51)</f>
        <v>2951159.2400887953</v>
      </c>
      <c r="D52" s="47">
        <f>SUM(D16:D51)</f>
        <v>1773921.6078654283</v>
      </c>
      <c r="E52" s="47">
        <f>(D52/C52)*100</f>
        <v>60.109315138550578</v>
      </c>
      <c r="F52" s="47">
        <f>SUM(F16:F51)</f>
        <v>301249.69204378221</v>
      </c>
      <c r="G52" s="47">
        <f>SUM(G16:G51)</f>
        <v>284129.15009250015</v>
      </c>
      <c r="H52" s="47">
        <f>(G52/F52)*100</f>
        <v>94.31682673760416</v>
      </c>
      <c r="I52" s="47">
        <f>SUM(I16:I51)</f>
        <v>3252408.9321325794</v>
      </c>
      <c r="J52" s="47">
        <f>SUM(J16:J51)</f>
        <v>2058050.7579579283</v>
      </c>
      <c r="K52" s="47">
        <f>(J52/I52)*100</f>
        <v>63.277736622389625</v>
      </c>
      <c r="L52" s="47">
        <f>SUM(L16:L51)</f>
        <v>1326119.0678674215</v>
      </c>
      <c r="M52" s="47">
        <f>SUM(M16:M51)</f>
        <v>1408868.5100000002</v>
      </c>
      <c r="N52" s="47">
        <f>(M52/L52)*100</f>
        <v>106.23997076413741</v>
      </c>
      <c r="O52" s="47">
        <f t="shared" ref="O52:P52" si="7">SUM(O16:O51)</f>
        <v>4578528</v>
      </c>
      <c r="P52" s="47">
        <f t="shared" si="7"/>
        <v>3466919.2679579291</v>
      </c>
      <c r="Q52" s="47">
        <f>(P52/O52)*100</f>
        <v>75.721263863799209</v>
      </c>
    </row>
    <row r="53" spans="1:17" ht="15" customHeight="1" x14ac:dyDescent="0.2"/>
    <row r="54" spans="1:17" ht="15" customHeight="1" x14ac:dyDescent="0.2"/>
    <row r="55" spans="1:17" ht="15" customHeight="1" x14ac:dyDescent="0.2"/>
    <row r="56" spans="1:17" ht="15" customHeight="1" x14ac:dyDescent="0.2"/>
    <row r="57" spans="1:17" ht="15" customHeight="1" x14ac:dyDescent="0.2"/>
    <row r="58" spans="1:17" ht="15" customHeight="1" x14ac:dyDescent="0.2"/>
    <row r="59" spans="1:17" ht="15" customHeight="1" x14ac:dyDescent="0.2"/>
    <row r="60" spans="1:17" ht="15" customHeight="1" x14ac:dyDescent="0.2"/>
    <row r="61" spans="1:17" ht="15" customHeight="1" x14ac:dyDescent="0.2"/>
    <row r="62" spans="1:17" ht="15" customHeight="1" x14ac:dyDescent="0.2"/>
    <row r="63" spans="1:17" ht="15" customHeight="1" x14ac:dyDescent="0.2"/>
    <row r="64" spans="1:1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</sheetData>
  <sheetProtection algorithmName="SHA-512" hashValue="utJjZsuANRsRqkjNr+Z929909YUBNFju+Tn6rV6xvtJG5DeIacouCMzLMPNHlvX9H4S213k3MUgKFEuQZBdPOQ==" saltValue="DyiVj/gh2Pvd6FPd1E2KXw==" spinCount="100000" sheet="1" objects="1" scenarios="1"/>
  <mergeCells count="12">
    <mergeCell ref="L14:N14"/>
    <mergeCell ref="O14:Q14"/>
    <mergeCell ref="A8:Q8"/>
    <mergeCell ref="A10:Q10"/>
    <mergeCell ref="A11:Q11"/>
    <mergeCell ref="A12:Q12"/>
    <mergeCell ref="O13:Q13"/>
    <mergeCell ref="A14:A15"/>
    <mergeCell ref="B14:B15"/>
    <mergeCell ref="C14:E14"/>
    <mergeCell ref="F14:H14"/>
    <mergeCell ref="I14:K1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C6" sqref="C6"/>
    </sheetView>
  </sheetViews>
  <sheetFormatPr defaultRowHeight="12.75" x14ac:dyDescent="0.2"/>
  <cols>
    <col min="1" max="1" width="5" style="72" customWidth="1"/>
    <col min="2" max="2" width="20.42578125" style="72" bestFit="1" customWidth="1"/>
    <col min="3" max="4" width="8.7109375" style="72" customWidth="1"/>
    <col min="5" max="5" width="5.7109375" style="72" customWidth="1"/>
    <col min="6" max="7" width="8.7109375" style="72" customWidth="1"/>
    <col min="8" max="8" width="5.7109375" style="72" customWidth="1"/>
    <col min="9" max="10" width="8.7109375" style="72" customWidth="1"/>
    <col min="11" max="12" width="5.7109375" style="72" customWidth="1"/>
    <col min="13" max="13" width="9.140625" style="72"/>
    <col min="14" max="23" width="8.7109375" style="72" customWidth="1"/>
    <col min="24" max="16384" width="9.140625" style="72"/>
  </cols>
  <sheetData>
    <row r="1" spans="1:23" ht="15.75" x14ac:dyDescent="0.2">
      <c r="A1" s="126" t="s">
        <v>194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3" spans="1:23" x14ac:dyDescent="0.2">
      <c r="K3" s="73"/>
      <c r="L3" s="74" t="s">
        <v>158</v>
      </c>
    </row>
    <row r="4" spans="1:23" x14ac:dyDescent="0.2">
      <c r="A4" s="127" t="s">
        <v>3</v>
      </c>
      <c r="B4" s="127" t="s">
        <v>159</v>
      </c>
      <c r="C4" s="128" t="s">
        <v>197</v>
      </c>
      <c r="D4" s="128"/>
      <c r="E4" s="128"/>
      <c r="F4" s="128" t="s">
        <v>198</v>
      </c>
      <c r="G4" s="128"/>
      <c r="H4" s="128"/>
      <c r="I4" s="128" t="s">
        <v>199</v>
      </c>
      <c r="J4" s="128"/>
      <c r="K4" s="128"/>
      <c r="L4" s="128" t="s">
        <v>160</v>
      </c>
    </row>
    <row r="5" spans="1:23" ht="25.5" x14ac:dyDescent="0.2">
      <c r="A5" s="127"/>
      <c r="B5" s="127"/>
      <c r="C5" s="100" t="s">
        <v>157</v>
      </c>
      <c r="D5" s="100" t="s">
        <v>161</v>
      </c>
      <c r="E5" s="100" t="s">
        <v>135</v>
      </c>
      <c r="F5" s="100" t="s">
        <v>157</v>
      </c>
      <c r="G5" s="100" t="s">
        <v>161</v>
      </c>
      <c r="H5" s="100" t="s">
        <v>135</v>
      </c>
      <c r="I5" s="100" t="s">
        <v>157</v>
      </c>
      <c r="J5" s="100" t="s">
        <v>161</v>
      </c>
      <c r="K5" s="100" t="s">
        <v>135</v>
      </c>
      <c r="L5" s="128"/>
      <c r="V5" s="73"/>
      <c r="W5" s="74" t="s">
        <v>193</v>
      </c>
    </row>
    <row r="6" spans="1:23" x14ac:dyDescent="0.2">
      <c r="A6" s="123">
        <v>1</v>
      </c>
      <c r="B6" s="59" t="s">
        <v>162</v>
      </c>
      <c r="C6" s="75">
        <v>2425309.25</v>
      </c>
      <c r="D6" s="75">
        <v>1052952.6726099998</v>
      </c>
      <c r="E6" s="75">
        <f>(D6/C6)*100</f>
        <v>43.415192211467456</v>
      </c>
      <c r="F6" s="75">
        <v>2295907.8421455999</v>
      </c>
      <c r="G6" s="75">
        <v>897039.54</v>
      </c>
      <c r="H6" s="75">
        <f>(G6/F6)*100</f>
        <v>39.071234634648391</v>
      </c>
      <c r="I6" s="75">
        <f>'Consolidation Bankwise'!C34</f>
        <v>2428098.8326183795</v>
      </c>
      <c r="J6" s="75">
        <f>'Consolidation Bankwise'!M34</f>
        <v>1473315.8301338721</v>
      </c>
      <c r="K6" s="75">
        <f>(J6/I6)*100</f>
        <v>60.677753736453063</v>
      </c>
      <c r="L6" s="75">
        <f>(J6-G6)/G6*100</f>
        <v>64.242016593145053</v>
      </c>
      <c r="N6" s="76">
        <f>C6/100</f>
        <v>24253.092499999999</v>
      </c>
      <c r="O6" s="76">
        <f>D6/100</f>
        <v>10529.526726099997</v>
      </c>
      <c r="P6" s="76">
        <f>E6</f>
        <v>43.415192211467456</v>
      </c>
      <c r="Q6" s="76">
        <f>F6/100</f>
        <v>22959.078421455997</v>
      </c>
      <c r="R6" s="76">
        <f>G6/100</f>
        <v>8970.3954000000012</v>
      </c>
      <c r="S6" s="76">
        <f>H6</f>
        <v>39.071234634648391</v>
      </c>
      <c r="T6" s="76">
        <f>I6/100</f>
        <v>24280.988326183797</v>
      </c>
      <c r="U6" s="76">
        <f>J6/100</f>
        <v>14733.158301338721</v>
      </c>
      <c r="V6" s="76">
        <f>K6</f>
        <v>60.677753736453063</v>
      </c>
      <c r="W6" s="76">
        <f>L6</f>
        <v>64.242016593145053</v>
      </c>
    </row>
    <row r="7" spans="1:23" x14ac:dyDescent="0.2">
      <c r="A7" s="123"/>
      <c r="B7" s="77" t="s">
        <v>163</v>
      </c>
      <c r="C7" s="78">
        <f>(C6/$C$22)*100</f>
        <v>55.279216616802209</v>
      </c>
      <c r="D7" s="78">
        <f>(D6/$D$22)*100</f>
        <v>45.887388742587156</v>
      </c>
      <c r="E7" s="79"/>
      <c r="F7" s="78">
        <f>(F6/$F$22)*100</f>
        <v>52.365034743810369</v>
      </c>
      <c r="G7" s="78">
        <f>(G6/$G$22)*100</f>
        <v>41.831177815370182</v>
      </c>
      <c r="H7" s="79"/>
      <c r="I7" s="78">
        <f>(I6/$I$22)*100</f>
        <v>53.032310326112217</v>
      </c>
      <c r="J7" s="78">
        <f>(J6/$J$22)*100</f>
        <v>42.496398567760103</v>
      </c>
      <c r="K7" s="79"/>
      <c r="L7" s="78"/>
      <c r="N7" s="76">
        <f>C7</f>
        <v>55.279216616802209</v>
      </c>
      <c r="O7" s="76">
        <f>D7</f>
        <v>45.887388742587156</v>
      </c>
      <c r="P7" s="76"/>
      <c r="Q7" s="76">
        <f>F7</f>
        <v>52.365034743810369</v>
      </c>
      <c r="R7" s="76">
        <f>G7</f>
        <v>41.831177815370182</v>
      </c>
      <c r="S7" s="76"/>
      <c r="T7" s="76">
        <f>I7</f>
        <v>53.032310326112217</v>
      </c>
      <c r="U7" s="76">
        <f>J7</f>
        <v>42.496398567760103</v>
      </c>
      <c r="V7" s="76"/>
      <c r="W7" s="76"/>
    </row>
    <row r="8" spans="1:23" x14ac:dyDescent="0.2">
      <c r="A8" s="123">
        <v>2</v>
      </c>
      <c r="B8" s="59" t="s">
        <v>164</v>
      </c>
      <c r="C8" s="75">
        <v>353985.27039999998</v>
      </c>
      <c r="D8" s="75">
        <v>166605.19999999998</v>
      </c>
      <c r="E8" s="75">
        <f>(D8/C8)*100</f>
        <v>47.065574172546135</v>
      </c>
      <c r="F8" s="75">
        <v>487622.85662879999</v>
      </c>
      <c r="G8" s="75">
        <v>228473.32</v>
      </c>
      <c r="H8" s="75">
        <f>(G8/F8)*100</f>
        <v>46.854514076628682</v>
      </c>
      <c r="I8" s="75">
        <f>'Consolidation Bankwise'!C49</f>
        <v>514341.60930407088</v>
      </c>
      <c r="J8" s="75">
        <f>'Consolidation Bankwise'!M49</f>
        <v>300366.27773155627</v>
      </c>
      <c r="K8" s="75">
        <f>(J8/I8)*100</f>
        <v>58.398207008366754</v>
      </c>
      <c r="L8" s="75">
        <f>(J8-G8)/G8*100</f>
        <v>31.466675291257758</v>
      </c>
      <c r="N8" s="76">
        <f>C8/100</f>
        <v>3539.8527039999999</v>
      </c>
      <c r="O8" s="76">
        <f>D8/100</f>
        <v>1666.0519999999999</v>
      </c>
      <c r="P8" s="76">
        <f t="shared" ref="P8:P22" si="0">E8</f>
        <v>47.065574172546135</v>
      </c>
      <c r="Q8" s="76">
        <f>F8/100</f>
        <v>4876.2285662879995</v>
      </c>
      <c r="R8" s="76">
        <f>G8/100</f>
        <v>2284.7332000000001</v>
      </c>
      <c r="S8" s="76">
        <f>H8</f>
        <v>46.854514076628682</v>
      </c>
      <c r="T8" s="76">
        <f>I8/100</f>
        <v>5143.4160930407088</v>
      </c>
      <c r="U8" s="76">
        <f>J8/100</f>
        <v>3003.6627773155628</v>
      </c>
      <c r="V8" s="76">
        <f>K8</f>
        <v>58.398207008366754</v>
      </c>
      <c r="W8" s="76">
        <f>L8</f>
        <v>31.466675291257758</v>
      </c>
    </row>
    <row r="9" spans="1:23" x14ac:dyDescent="0.2">
      <c r="A9" s="123"/>
      <c r="B9" s="77" t="s">
        <v>163</v>
      </c>
      <c r="C9" s="78">
        <f>(C8/$C$22)*100</f>
        <v>8.0682611677660923</v>
      </c>
      <c r="D9" s="78">
        <f>(D8/$D$22)*100</f>
        <v>7.2606089312507214</v>
      </c>
      <c r="E9" s="79"/>
      <c r="F9" s="78">
        <f>(F8/$F$22)*100</f>
        <v>11.121695462035822</v>
      </c>
      <c r="G9" s="78">
        <f>(G8/$G$22)*100</f>
        <v>10.65427737442652</v>
      </c>
      <c r="H9" s="79"/>
      <c r="I9" s="78">
        <f>(I8/$I$22)*100</f>
        <v>11.233778243215562</v>
      </c>
      <c r="J9" s="78">
        <f>(J8/$J$22)*100</f>
        <v>8.6637805647108959</v>
      </c>
      <c r="K9" s="79"/>
      <c r="L9" s="78"/>
      <c r="N9" s="76">
        <f>C9</f>
        <v>8.0682611677660923</v>
      </c>
      <c r="O9" s="76">
        <f>D9</f>
        <v>7.2606089312507214</v>
      </c>
      <c r="P9" s="76"/>
      <c r="Q9" s="76">
        <f>F9</f>
        <v>11.121695462035822</v>
      </c>
      <c r="R9" s="76">
        <f>G9</f>
        <v>10.65427737442652</v>
      </c>
      <c r="S9" s="76"/>
      <c r="T9" s="76">
        <f>I9</f>
        <v>11.233778243215562</v>
      </c>
      <c r="U9" s="76">
        <f>J9</f>
        <v>8.6637805647108959</v>
      </c>
      <c r="V9" s="76"/>
      <c r="W9" s="76"/>
    </row>
    <row r="10" spans="1:23" x14ac:dyDescent="0.2">
      <c r="A10" s="124">
        <v>3</v>
      </c>
      <c r="B10" s="59" t="s">
        <v>165</v>
      </c>
      <c r="C10" s="75">
        <v>4811</v>
      </c>
      <c r="D10" s="75">
        <v>36</v>
      </c>
      <c r="E10" s="75">
        <v>0</v>
      </c>
      <c r="F10" s="75">
        <v>7552</v>
      </c>
      <c r="G10" s="75">
        <v>97</v>
      </c>
      <c r="H10" s="80">
        <f>(G10/F10)*100</f>
        <v>1.2844279661016951</v>
      </c>
      <c r="I10" s="75">
        <f>'Consolidation Bankwise'!C59</f>
        <v>8108.0340867405394</v>
      </c>
      <c r="J10" s="75">
        <f>'Consolidation Bankwise'!M59</f>
        <v>60</v>
      </c>
      <c r="K10" s="75">
        <f>(J10/I10)*100</f>
        <v>0.74000675574515529</v>
      </c>
      <c r="L10" s="75">
        <f>(J10-G10)/G10*100</f>
        <v>-38.144329896907216</v>
      </c>
      <c r="N10" s="76">
        <f>C10/100</f>
        <v>48.11</v>
      </c>
      <c r="O10" s="76">
        <f>D10/100</f>
        <v>0.36</v>
      </c>
      <c r="P10" s="76">
        <f t="shared" si="0"/>
        <v>0</v>
      </c>
      <c r="Q10" s="76">
        <f>F10/100</f>
        <v>75.52</v>
      </c>
      <c r="R10" s="81">
        <f>G10/100</f>
        <v>0.97</v>
      </c>
      <c r="S10" s="82">
        <f>H10</f>
        <v>1.2844279661016951</v>
      </c>
      <c r="T10" s="76">
        <f>I10/100</f>
        <v>81.080340867405397</v>
      </c>
      <c r="U10" s="76">
        <f>J10/100</f>
        <v>0.6</v>
      </c>
      <c r="V10" s="76">
        <f>K10</f>
        <v>0.74000675574515529</v>
      </c>
      <c r="W10" s="76">
        <f>L10</f>
        <v>-38.144329896907216</v>
      </c>
    </row>
    <row r="11" spans="1:23" x14ac:dyDescent="0.2">
      <c r="A11" s="125"/>
      <c r="B11" s="77" t="s">
        <v>163</v>
      </c>
      <c r="C11" s="83">
        <f>(C10/$C$22)*100</f>
        <v>0.10965542276451361</v>
      </c>
      <c r="D11" s="83">
        <f>(D10/$D$22)*100</f>
        <v>1.5688701284535295E-3</v>
      </c>
      <c r="E11" s="79"/>
      <c r="F11" s="83">
        <f>(F10/$F$22)*100</f>
        <v>0.17224591297866954</v>
      </c>
      <c r="G11" s="84">
        <f>(G10/$G$22)*100</f>
        <v>4.5233504958888523E-3</v>
      </c>
      <c r="H11" s="79"/>
      <c r="I11" s="83">
        <f>(I10/$I$22)*100</f>
        <v>0.17708825277059909</v>
      </c>
      <c r="J11" s="84">
        <f>(J10/$J$22)*100</f>
        <v>1.7306431261475831E-3</v>
      </c>
      <c r="K11" s="79"/>
      <c r="L11" s="78"/>
      <c r="N11" s="81">
        <f>C11</f>
        <v>0.10965542276451361</v>
      </c>
      <c r="O11" s="81">
        <f>D11</f>
        <v>1.5688701284535295E-3</v>
      </c>
      <c r="P11" s="81"/>
      <c r="Q11" s="81">
        <f>F11</f>
        <v>0.17224591297866954</v>
      </c>
      <c r="R11" s="85">
        <f>G11</f>
        <v>4.5233504958888523E-3</v>
      </c>
      <c r="S11" s="81"/>
      <c r="T11" s="81">
        <f>I11</f>
        <v>0.17708825277059909</v>
      </c>
      <c r="U11" s="85">
        <f>J11</f>
        <v>1.7306431261475831E-3</v>
      </c>
      <c r="V11" s="81"/>
      <c r="W11" s="81"/>
    </row>
    <row r="12" spans="1:23" x14ac:dyDescent="0.2">
      <c r="A12" s="124">
        <v>4</v>
      </c>
      <c r="B12" s="59" t="s">
        <v>107</v>
      </c>
      <c r="C12" s="75">
        <v>874.16</v>
      </c>
      <c r="D12" s="75">
        <v>846.55</v>
      </c>
      <c r="E12" s="75">
        <f>(D12/C12)*100</f>
        <v>96.841539306305478</v>
      </c>
      <c r="F12" s="75">
        <v>764.28669200000002</v>
      </c>
      <c r="G12" s="75">
        <v>638.43000000000006</v>
      </c>
      <c r="H12" s="75">
        <f>(G12/F12)*100</f>
        <v>83.532790336744483</v>
      </c>
      <c r="I12" s="75">
        <f>'Consolidation Bankwise'!C72</f>
        <v>610.11408046709039</v>
      </c>
      <c r="J12" s="75">
        <f>'Consolidation Bankwise'!M72</f>
        <v>179.5</v>
      </c>
      <c r="K12" s="75">
        <f>(J12/I12)*100</f>
        <v>29.420727327351404</v>
      </c>
      <c r="L12" s="75">
        <f>(J12-G12)/G12*100</f>
        <v>-71.884153313597423</v>
      </c>
      <c r="N12" s="76">
        <f>C12/100</f>
        <v>8.7416</v>
      </c>
      <c r="O12" s="76">
        <f>D12/100</f>
        <v>8.4654999999999987</v>
      </c>
      <c r="P12" s="76">
        <f t="shared" si="0"/>
        <v>96.841539306305478</v>
      </c>
      <c r="Q12" s="76">
        <f>F12/100</f>
        <v>7.6428669200000003</v>
      </c>
      <c r="R12" s="76">
        <f>G12/100</f>
        <v>6.3843000000000005</v>
      </c>
      <c r="S12" s="76">
        <f>H12</f>
        <v>83.532790336744483</v>
      </c>
      <c r="T12" s="76">
        <f>I12/100</f>
        <v>6.1011408046709041</v>
      </c>
      <c r="U12" s="76">
        <f>J12/100</f>
        <v>1.7949999999999999</v>
      </c>
      <c r="V12" s="76">
        <f>K12</f>
        <v>29.420727327351404</v>
      </c>
      <c r="W12" s="76">
        <f>L12</f>
        <v>-71.884153313597423</v>
      </c>
    </row>
    <row r="13" spans="1:23" x14ac:dyDescent="0.2">
      <c r="A13" s="125"/>
      <c r="B13" s="77" t="s">
        <v>163</v>
      </c>
      <c r="C13" s="83">
        <f>(C12/$C$22)*100</f>
        <v>1.9924419946752696E-2</v>
      </c>
      <c r="D13" s="83">
        <f>(D12/$D$22)*100</f>
        <v>3.6892416867842649E-2</v>
      </c>
      <c r="E13" s="79"/>
      <c r="F13" s="83">
        <f>(F12/$F$22)*100</f>
        <v>1.7431840445045973E-2</v>
      </c>
      <c r="G13" s="83">
        <f>(G12/$G$22)*100</f>
        <v>2.9771573784436289E-2</v>
      </c>
      <c r="H13" s="79"/>
      <c r="I13" s="83">
        <f>(I12/$I$22)*100</f>
        <v>1.3325552821410482E-2</v>
      </c>
      <c r="J13" s="83">
        <f>(J12/$J$22)*100</f>
        <v>5.1775073523915201E-3</v>
      </c>
      <c r="K13" s="79"/>
      <c r="L13" s="78"/>
      <c r="N13" s="81">
        <f>C13</f>
        <v>1.9924419946752696E-2</v>
      </c>
      <c r="O13" s="81">
        <f>D13</f>
        <v>3.6892416867842649E-2</v>
      </c>
      <c r="P13" s="81"/>
      <c r="Q13" s="81">
        <f>F13</f>
        <v>1.7431840445045973E-2</v>
      </c>
      <c r="R13" s="81">
        <f>G13</f>
        <v>2.9771573784436289E-2</v>
      </c>
      <c r="S13" s="81"/>
      <c r="T13" s="81">
        <f>I13</f>
        <v>1.3325552821410482E-2</v>
      </c>
      <c r="U13" s="81">
        <f>J13</f>
        <v>5.1775073523915201E-3</v>
      </c>
      <c r="V13" s="81"/>
      <c r="W13" s="81"/>
    </row>
    <row r="14" spans="1:23" x14ac:dyDescent="0.2">
      <c r="A14" s="123">
        <v>5</v>
      </c>
      <c r="B14" s="59" t="s">
        <v>166</v>
      </c>
      <c r="C14" s="75">
        <f>C6+C8+C10+C12</f>
        <v>2784979.6804</v>
      </c>
      <c r="D14" s="75">
        <f>D6+D8+D10+D12</f>
        <v>1220440.4226099998</v>
      </c>
      <c r="E14" s="75">
        <f>(D14/C14)*100</f>
        <v>43.822237957395465</v>
      </c>
      <c r="F14" s="75">
        <f>F6+F8+F10+F12</f>
        <v>2791846.9854663997</v>
      </c>
      <c r="G14" s="75">
        <f>G6+G8+G10+G12</f>
        <v>1126248.29</v>
      </c>
      <c r="H14" s="75">
        <f>(G14/F14)*100</f>
        <v>40.340616654957955</v>
      </c>
      <c r="I14" s="75">
        <f>I6+I8+I10+I12</f>
        <v>2951158.5900896583</v>
      </c>
      <c r="J14" s="75">
        <f>J6+J8+J10+J12</f>
        <v>1773921.6078654283</v>
      </c>
      <c r="K14" s="75">
        <f>(J14/I14)*100</f>
        <v>60.109328377758764</v>
      </c>
      <c r="L14" s="75">
        <f>(J14-G14)/G14*100</f>
        <v>57.507152163172492</v>
      </c>
      <c r="N14" s="76">
        <f>C14/100</f>
        <v>27849.796803999998</v>
      </c>
      <c r="O14" s="76">
        <f>D14/100</f>
        <v>12204.404226099998</v>
      </c>
      <c r="P14" s="76">
        <f t="shared" si="0"/>
        <v>43.822237957395465</v>
      </c>
      <c r="Q14" s="76">
        <f>F14/100</f>
        <v>27918.469854663996</v>
      </c>
      <c r="R14" s="76">
        <f>G14/100</f>
        <v>11262.482900000001</v>
      </c>
      <c r="S14" s="76">
        <f>H14</f>
        <v>40.340616654957955</v>
      </c>
      <c r="T14" s="76">
        <f>I14/100</f>
        <v>29511.585900896582</v>
      </c>
      <c r="U14" s="76">
        <f>J14/100</f>
        <v>17739.216078654285</v>
      </c>
      <c r="V14" s="76">
        <f>K14</f>
        <v>60.109328377758764</v>
      </c>
      <c r="W14" s="76">
        <f t="shared" ref="W14:W22" si="1">L14</f>
        <v>57.507152163172492</v>
      </c>
    </row>
    <row r="15" spans="1:23" x14ac:dyDescent="0.2">
      <c r="A15" s="123"/>
      <c r="B15" s="77" t="s">
        <v>163</v>
      </c>
      <c r="C15" s="78">
        <f>(C14/$C$22)*100</f>
        <v>63.477057627279564</v>
      </c>
      <c r="D15" s="78">
        <f>(D14/$D$22)*100</f>
        <v>53.186458960834173</v>
      </c>
      <c r="E15" s="79"/>
      <c r="F15" s="78">
        <f>(F14/$F$22)*100</f>
        <v>63.676407959269895</v>
      </c>
      <c r="G15" s="78">
        <f>(G14/$G$22)*100</f>
        <v>52.519750114077034</v>
      </c>
      <c r="H15" s="79"/>
      <c r="I15" s="78">
        <f>(I14/$I$22)*100</f>
        <v>64.456502374919793</v>
      </c>
      <c r="J15" s="78">
        <f>(J14/$J$22)*100</f>
        <v>51.167087282949531</v>
      </c>
      <c r="K15" s="79"/>
      <c r="L15" s="78"/>
      <c r="N15" s="76">
        <f>C15</f>
        <v>63.477057627279564</v>
      </c>
      <c r="O15" s="76">
        <f>D15</f>
        <v>53.186458960834173</v>
      </c>
      <c r="P15" s="76"/>
      <c r="Q15" s="76">
        <f>F15</f>
        <v>63.676407959269895</v>
      </c>
      <c r="R15" s="76">
        <f>G15</f>
        <v>52.519750114077034</v>
      </c>
      <c r="S15" s="76"/>
      <c r="T15" s="76">
        <f>I15</f>
        <v>64.456502374919793</v>
      </c>
      <c r="U15" s="76">
        <f>J15</f>
        <v>51.167087282949531</v>
      </c>
      <c r="V15" s="76"/>
      <c r="W15" s="76"/>
    </row>
    <row r="16" spans="1:23" x14ac:dyDescent="0.2">
      <c r="A16" s="123">
        <v>6</v>
      </c>
      <c r="B16" s="59" t="s">
        <v>155</v>
      </c>
      <c r="C16" s="75">
        <v>283136.95772000001</v>
      </c>
      <c r="D16" s="75">
        <v>145839.25</v>
      </c>
      <c r="E16" s="75">
        <f>(D16/C16)*100</f>
        <v>51.508376431812707</v>
      </c>
      <c r="F16" s="75">
        <v>285969.65310240001</v>
      </c>
      <c r="G16" s="75">
        <v>117692.98999999999</v>
      </c>
      <c r="H16" s="75">
        <f>(G16/F16)*100</f>
        <v>41.155762061877418</v>
      </c>
      <c r="I16" s="75">
        <f>'Consolidation Bankwise'!C66</f>
        <v>301249.69204378227</v>
      </c>
      <c r="J16" s="75">
        <f>'Consolidation Bankwise'!M66</f>
        <v>284129.15009250015</v>
      </c>
      <c r="K16" s="75">
        <f>(J16/I16)*100</f>
        <v>94.316826737604131</v>
      </c>
      <c r="L16" s="75">
        <f>(J16-G16)/G16*100</f>
        <v>141.41552533630096</v>
      </c>
      <c r="N16" s="76">
        <f>C16/100</f>
        <v>2831.3695772000001</v>
      </c>
      <c r="O16" s="76">
        <f>D16/100</f>
        <v>1458.3924999999999</v>
      </c>
      <c r="P16" s="76">
        <f t="shared" si="0"/>
        <v>51.508376431812707</v>
      </c>
      <c r="Q16" s="76">
        <f>F16/100</f>
        <v>2859.6965310240003</v>
      </c>
      <c r="R16" s="76">
        <f>G16/100</f>
        <v>1176.9298999999999</v>
      </c>
      <c r="S16" s="76">
        <f>H16</f>
        <v>41.155762061877418</v>
      </c>
      <c r="T16" s="76">
        <f>I16/100</f>
        <v>3012.4969204378226</v>
      </c>
      <c r="U16" s="76">
        <f>J16/100</f>
        <v>2841.2915009250014</v>
      </c>
      <c r="V16" s="76">
        <f>K16</f>
        <v>94.316826737604131</v>
      </c>
      <c r="W16" s="76">
        <f t="shared" si="1"/>
        <v>141.41552533630096</v>
      </c>
    </row>
    <row r="17" spans="1:23" x14ac:dyDescent="0.2">
      <c r="A17" s="123"/>
      <c r="B17" s="77" t="s">
        <v>163</v>
      </c>
      <c r="C17" s="78">
        <f>(C16/$C$22)*100</f>
        <v>6.4534406150581622</v>
      </c>
      <c r="D17" s="78">
        <f>(D16/$D$22)*100</f>
        <v>6.3556345244740671</v>
      </c>
      <c r="E17" s="79"/>
      <c r="F17" s="78">
        <f>(F16/$F$22)*100</f>
        <v>6.5223919468771578</v>
      </c>
      <c r="G17" s="78">
        <f>(G16/$G$22)*100</f>
        <v>5.4883159245272335</v>
      </c>
      <c r="H17" s="79"/>
      <c r="I17" s="78">
        <f>(I16/$I$22)*100</f>
        <v>6.5796197994476451</v>
      </c>
      <c r="J17" s="78">
        <f>(J16/$J$22)*100</f>
        <v>8.1954360090956726</v>
      </c>
      <c r="K17" s="79"/>
      <c r="L17" s="78"/>
      <c r="N17" s="76">
        <f>C17</f>
        <v>6.4534406150581622</v>
      </c>
      <c r="O17" s="76">
        <f>D17</f>
        <v>6.3556345244740671</v>
      </c>
      <c r="P17" s="76"/>
      <c r="Q17" s="76">
        <f>F17</f>
        <v>6.5223919468771578</v>
      </c>
      <c r="R17" s="76">
        <f>G17</f>
        <v>5.4883159245272335</v>
      </c>
      <c r="S17" s="76"/>
      <c r="T17" s="76">
        <f>I17</f>
        <v>6.5796197994476451</v>
      </c>
      <c r="U17" s="76">
        <f>J17</f>
        <v>8.1954360090956726</v>
      </c>
      <c r="V17" s="76"/>
      <c r="W17" s="76"/>
    </row>
    <row r="18" spans="1:23" x14ac:dyDescent="0.2">
      <c r="A18" s="123">
        <v>7</v>
      </c>
      <c r="B18" s="59" t="s">
        <v>167</v>
      </c>
      <c r="C18" s="75">
        <f>C14+C16</f>
        <v>3068116.6381199998</v>
      </c>
      <c r="D18" s="75">
        <f>D14+D16</f>
        <v>1366279.6726099998</v>
      </c>
      <c r="E18" s="75">
        <f>(D18/C18)*100</f>
        <v>44.531542759312856</v>
      </c>
      <c r="F18" s="75">
        <f>F14+F16</f>
        <v>3077816.6385687999</v>
      </c>
      <c r="G18" s="75">
        <f>G14+G16</f>
        <v>1243941.28</v>
      </c>
      <c r="H18" s="75">
        <f>(G18/F18)*100</f>
        <v>40.416354386154687</v>
      </c>
      <c r="I18" s="75">
        <f>I14+I16</f>
        <v>3252408.2821334405</v>
      </c>
      <c r="J18" s="75">
        <f>J14+J16</f>
        <v>2058050.7579579283</v>
      </c>
      <c r="K18" s="75">
        <f>(J18/I18)*100</f>
        <v>63.277749268549258</v>
      </c>
      <c r="L18" s="75">
        <f>(J18-G18)/G18*100</f>
        <v>65.445973298508775</v>
      </c>
      <c r="N18" s="76">
        <f>C18/100</f>
        <v>30681.166381199997</v>
      </c>
      <c r="O18" s="76">
        <f>D18/100</f>
        <v>13662.796726099998</v>
      </c>
      <c r="P18" s="76">
        <f t="shared" si="0"/>
        <v>44.531542759312856</v>
      </c>
      <c r="Q18" s="76">
        <f>F18/100</f>
        <v>30778.166385688</v>
      </c>
      <c r="R18" s="76">
        <f>G18/100</f>
        <v>12439.4128</v>
      </c>
      <c r="S18" s="76">
        <f>H18</f>
        <v>40.416354386154687</v>
      </c>
      <c r="T18" s="76">
        <f>I18/100</f>
        <v>32524.082821334407</v>
      </c>
      <c r="U18" s="76">
        <f>J18/100</f>
        <v>20580.507579579284</v>
      </c>
      <c r="V18" s="76">
        <f>K18</f>
        <v>63.277749268549258</v>
      </c>
      <c r="W18" s="76">
        <f t="shared" si="1"/>
        <v>65.445973298508775</v>
      </c>
    </row>
    <row r="19" spans="1:23" x14ac:dyDescent="0.2">
      <c r="A19" s="123"/>
      <c r="B19" s="77" t="s">
        <v>163</v>
      </c>
      <c r="C19" s="78">
        <f>(C18/$C$22)*100</f>
        <v>69.93049824233772</v>
      </c>
      <c r="D19" s="78">
        <f>(D18/$D$22)*100</f>
        <v>59.542093485308236</v>
      </c>
      <c r="E19" s="79"/>
      <c r="F19" s="78">
        <f>(F18/$F$22)*100</f>
        <v>70.198799906147073</v>
      </c>
      <c r="G19" s="78">
        <f>(G18/$G$22)*100</f>
        <v>58.008066038604269</v>
      </c>
      <c r="H19" s="79"/>
      <c r="I19" s="78">
        <f>(I18/$I$22)*100</f>
        <v>71.036122174367449</v>
      </c>
      <c r="J19" s="78">
        <f>(J18/$J$22)*100</f>
        <v>59.362523292045196</v>
      </c>
      <c r="K19" s="79"/>
      <c r="L19" s="78"/>
      <c r="N19" s="76">
        <f>C19</f>
        <v>69.93049824233772</v>
      </c>
      <c r="O19" s="76">
        <f>D19</f>
        <v>59.542093485308236</v>
      </c>
      <c r="P19" s="76"/>
      <c r="Q19" s="76">
        <f>F19</f>
        <v>70.198799906147073</v>
      </c>
      <c r="R19" s="76">
        <f>G19</f>
        <v>58.008066038604269</v>
      </c>
      <c r="S19" s="76"/>
      <c r="T19" s="76">
        <f>I19</f>
        <v>71.036122174367449</v>
      </c>
      <c r="U19" s="76">
        <f>J19</f>
        <v>59.362523292045196</v>
      </c>
      <c r="V19" s="76"/>
      <c r="W19" s="76"/>
    </row>
    <row r="20" spans="1:23" x14ac:dyDescent="0.2">
      <c r="A20" s="123">
        <v>8</v>
      </c>
      <c r="B20" s="59" t="s">
        <v>156</v>
      </c>
      <c r="C20" s="75">
        <v>1319263.2822799999</v>
      </c>
      <c r="D20" s="75">
        <v>928365.33</v>
      </c>
      <c r="E20" s="75">
        <f>(D20/C20)*100</f>
        <v>70.369981676103691</v>
      </c>
      <c r="F20" s="75">
        <v>1306612.500795</v>
      </c>
      <c r="G20" s="75">
        <v>900486.83999999985</v>
      </c>
      <c r="H20" s="75">
        <f>(G20/F20)*100</f>
        <v>68.917666060297478</v>
      </c>
      <c r="I20" s="75">
        <f>'Consolidation Bankwise'!C69</f>
        <v>1326119.0678674215</v>
      </c>
      <c r="J20" s="75">
        <f>'Consolidation Bankwise'!M69</f>
        <v>1408868.5100000002</v>
      </c>
      <c r="K20" s="75">
        <f>(J20/I20)*100</f>
        <v>106.23997076413741</v>
      </c>
      <c r="L20" s="75">
        <f>(J20-G20)/G20*100</f>
        <v>56.456313120578251</v>
      </c>
      <c r="N20" s="76">
        <f>C20/100</f>
        <v>13192.632822799998</v>
      </c>
      <c r="O20" s="76">
        <f>D20/100</f>
        <v>9283.6532999999999</v>
      </c>
      <c r="P20" s="76">
        <f t="shared" si="0"/>
        <v>70.369981676103691</v>
      </c>
      <c r="Q20" s="76">
        <f>F20/100</f>
        <v>13066.125007950001</v>
      </c>
      <c r="R20" s="76">
        <f>G20/100</f>
        <v>9004.8683999999994</v>
      </c>
      <c r="S20" s="76">
        <f>H20</f>
        <v>68.917666060297478</v>
      </c>
      <c r="T20" s="76">
        <f>I20/100</f>
        <v>13261.190678674215</v>
      </c>
      <c r="U20" s="76">
        <f>J20/100</f>
        <v>14088.685100000002</v>
      </c>
      <c r="V20" s="76">
        <f>K20</f>
        <v>106.23997076413741</v>
      </c>
      <c r="W20" s="76">
        <f t="shared" si="1"/>
        <v>56.456313120578251</v>
      </c>
    </row>
    <row r="21" spans="1:23" x14ac:dyDescent="0.2">
      <c r="A21" s="123"/>
      <c r="B21" s="77" t="s">
        <v>163</v>
      </c>
      <c r="C21" s="78">
        <f>(C20/$C$22)*100</f>
        <v>30.069501757662287</v>
      </c>
      <c r="D21" s="78">
        <f>(D20/$D$22)*100</f>
        <v>40.457906514691757</v>
      </c>
      <c r="E21" s="79"/>
      <c r="F21" s="78">
        <f>(F20/$F$22)*100</f>
        <v>29.80120009385293</v>
      </c>
      <c r="G21" s="78">
        <f>(G20/$G$22)*100</f>
        <v>41.991933961395723</v>
      </c>
      <c r="H21" s="79"/>
      <c r="I21" s="78">
        <f>(I20/$I$22)*100</f>
        <v>28.963877825632554</v>
      </c>
      <c r="J21" s="78">
        <f>(J20/$J$22)*100</f>
        <v>40.637476707954804</v>
      </c>
      <c r="K21" s="79"/>
      <c r="L21" s="78"/>
      <c r="N21" s="76">
        <f>C21</f>
        <v>30.069501757662287</v>
      </c>
      <c r="O21" s="76">
        <f>D21</f>
        <v>40.457906514691757</v>
      </c>
      <c r="P21" s="76"/>
      <c r="Q21" s="76">
        <f>F21</f>
        <v>29.80120009385293</v>
      </c>
      <c r="R21" s="76">
        <f>G21</f>
        <v>41.991933961395723</v>
      </c>
      <c r="S21" s="76"/>
      <c r="T21" s="76">
        <f>I21</f>
        <v>28.963877825632554</v>
      </c>
      <c r="U21" s="76">
        <f>J21</f>
        <v>40.637476707954804</v>
      </c>
      <c r="V21" s="76"/>
      <c r="W21" s="76"/>
    </row>
    <row r="22" spans="1:23" x14ac:dyDescent="0.2">
      <c r="A22" s="86"/>
      <c r="B22" s="77" t="s">
        <v>6</v>
      </c>
      <c r="C22" s="78">
        <f>C18+C20</f>
        <v>4387379.9203999992</v>
      </c>
      <c r="D22" s="87">
        <f>D18+D20</f>
        <v>2294645.0026099999</v>
      </c>
      <c r="E22" s="78">
        <f>(D22/C22)*100</f>
        <v>52.301032603549778</v>
      </c>
      <c r="F22" s="78">
        <f>F18+F20</f>
        <v>4384429.1393638002</v>
      </c>
      <c r="G22" s="78">
        <f>G18+G20</f>
        <v>2144428.12</v>
      </c>
      <c r="H22" s="78">
        <f>(G22/F22)*100</f>
        <v>48.910087307538653</v>
      </c>
      <c r="I22" s="78">
        <f>I18+I20</f>
        <v>4578527.350000862</v>
      </c>
      <c r="J22" s="78">
        <f>J18+J20</f>
        <v>3466919.2679579286</v>
      </c>
      <c r="K22" s="78">
        <f>(J22/I22)*100</f>
        <v>75.721274613709056</v>
      </c>
      <c r="L22" s="78">
        <f>(J22-G22)/G22*100</f>
        <v>61.671041133238283</v>
      </c>
      <c r="N22" s="76">
        <f>C22/100</f>
        <v>43873.799203999995</v>
      </c>
      <c r="O22" s="76">
        <f>D22/100</f>
        <v>22946.450026099999</v>
      </c>
      <c r="P22" s="76">
        <f t="shared" si="0"/>
        <v>52.301032603549778</v>
      </c>
      <c r="Q22" s="76">
        <f>F22/100</f>
        <v>43844.291393637999</v>
      </c>
      <c r="R22" s="76">
        <f>G22/100</f>
        <v>21444.281200000001</v>
      </c>
      <c r="S22" s="76">
        <f>H22</f>
        <v>48.910087307538653</v>
      </c>
      <c r="T22" s="76">
        <f>I22/100</f>
        <v>45785.273500008618</v>
      </c>
      <c r="U22" s="76">
        <f>J22/100</f>
        <v>34669.192679579282</v>
      </c>
      <c r="V22" s="76">
        <f>K22</f>
        <v>75.721274613709056</v>
      </c>
      <c r="W22" s="76">
        <f t="shared" si="1"/>
        <v>61.671041133238283</v>
      </c>
    </row>
  </sheetData>
  <sheetProtection algorithmName="SHA-512" hashValue="7gPmxLisoNiY61gn2I57RrG9BxU+YWp6E9Xb3jPBSTLpSubYhiUvXvhL6sozbNTaTWUCax/mCgLpfeVeUqRXxg==" saltValue="MRV/0/EUVxWSycjiZAhGCg==" spinCount="100000" sheet="1" objects="1" scenarios="1"/>
  <mergeCells count="15">
    <mergeCell ref="A1:L1"/>
    <mergeCell ref="A4:A5"/>
    <mergeCell ref="B4:B5"/>
    <mergeCell ref="C4:E4"/>
    <mergeCell ref="F4:H4"/>
    <mergeCell ref="I4:K4"/>
    <mergeCell ref="L4:L5"/>
    <mergeCell ref="A18:A19"/>
    <mergeCell ref="A20:A21"/>
    <mergeCell ref="A6:A7"/>
    <mergeCell ref="A8:A9"/>
    <mergeCell ref="A10:A11"/>
    <mergeCell ref="A12:A13"/>
    <mergeCell ref="A14:A15"/>
    <mergeCell ref="A16:A17"/>
  </mergeCells>
  <printOptions horizontalCentered="1"/>
  <pageMargins left="0.25" right="0.25" top="0.25" bottom="0.25" header="0.25" footer="0.25"/>
  <pageSetup paperSize="9" orientation="portrait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8"/>
  <sheetViews>
    <sheetView workbookViewId="0">
      <pane xSplit="2" ySplit="7" topLeftCell="C2274" activePane="bottomRight" state="frozen"/>
      <selection activeCell="Q18" sqref="A1:XFD1048576"/>
      <selection pane="topRight" activeCell="Q18" sqref="A1:XFD1048576"/>
      <selection pane="bottomLeft" activeCell="Q18" sqref="A1:XFD1048576"/>
      <selection pane="bottomRight" activeCell="N2288" sqref="N2288"/>
    </sheetView>
  </sheetViews>
  <sheetFormatPr defaultRowHeight="12.75" x14ac:dyDescent="0.2"/>
  <cols>
    <col min="1" max="1" width="5.7109375" style="55" customWidth="1"/>
    <col min="2" max="2" width="15.42578125" style="55" customWidth="1"/>
    <col min="3" max="3" width="9.28515625" style="55" customWidth="1"/>
    <col min="4" max="14" width="7.7109375" style="55" customWidth="1"/>
    <col min="15" max="16384" width="9.140625" style="55"/>
  </cols>
  <sheetData>
    <row r="1" spans="1:14" ht="20.25" x14ac:dyDescent="0.2">
      <c r="A1" s="109" t="s">
        <v>115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x14ac:dyDescent="0.2">
      <c r="A2" s="110"/>
      <c r="B2" s="110"/>
      <c r="C2" s="129"/>
      <c r="D2" s="129"/>
      <c r="E2" s="129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x14ac:dyDescent="0.2">
      <c r="A3" s="111" t="s">
        <v>195</v>
      </c>
      <c r="B3" s="111"/>
      <c r="C3" s="130"/>
      <c r="D3" s="130"/>
      <c r="E3" s="130"/>
      <c r="F3" s="111"/>
      <c r="G3" s="111"/>
      <c r="H3" s="111"/>
      <c r="I3" s="111"/>
      <c r="J3" s="111"/>
      <c r="K3" s="111"/>
      <c r="L3" s="111"/>
      <c r="M3" s="111"/>
      <c r="N3" s="111"/>
    </row>
    <row r="4" spans="1:14" x14ac:dyDescent="0.2">
      <c r="A4" s="70"/>
      <c r="B4" s="56"/>
      <c r="C4" s="56"/>
      <c r="D4" s="56"/>
      <c r="E4" s="56"/>
      <c r="F4" s="56"/>
      <c r="G4" s="56"/>
      <c r="H4" s="56"/>
      <c r="I4" s="56"/>
      <c r="J4" s="56"/>
      <c r="K4" s="122" t="s">
        <v>2</v>
      </c>
      <c r="L4" s="122"/>
      <c r="M4" s="122"/>
      <c r="N4" s="122"/>
    </row>
    <row r="5" spans="1:14" ht="39.950000000000003" customHeight="1" x14ac:dyDescent="0.2">
      <c r="A5" s="113" t="s">
        <v>3</v>
      </c>
      <c r="B5" s="113" t="s">
        <v>56</v>
      </c>
      <c r="C5" s="102" t="s">
        <v>148</v>
      </c>
      <c r="D5" s="102"/>
      <c r="E5" s="102" t="s">
        <v>192</v>
      </c>
      <c r="F5" s="102"/>
      <c r="G5" s="102"/>
      <c r="H5" s="102"/>
      <c r="I5" s="102" t="s">
        <v>5</v>
      </c>
      <c r="J5" s="102"/>
      <c r="K5" s="102" t="s">
        <v>6</v>
      </c>
      <c r="L5" s="102"/>
      <c r="M5" s="102"/>
      <c r="N5" s="102"/>
    </row>
    <row r="6" spans="1:14" x14ac:dyDescent="0.2">
      <c r="A6" s="114"/>
      <c r="B6" s="114"/>
      <c r="C6" s="103" t="s">
        <v>7</v>
      </c>
      <c r="D6" s="103" t="s">
        <v>8</v>
      </c>
      <c r="E6" s="105" t="s">
        <v>7</v>
      </c>
      <c r="F6" s="106"/>
      <c r="G6" s="105" t="s">
        <v>8</v>
      </c>
      <c r="H6" s="106"/>
      <c r="I6" s="103" t="s">
        <v>7</v>
      </c>
      <c r="J6" s="103" t="s">
        <v>8</v>
      </c>
      <c r="K6" s="103" t="s">
        <v>9</v>
      </c>
      <c r="L6" s="107" t="s">
        <v>10</v>
      </c>
      <c r="M6" s="107"/>
      <c r="N6" s="103" t="s">
        <v>11</v>
      </c>
    </row>
    <row r="7" spans="1:14" x14ac:dyDescent="0.2">
      <c r="A7" s="115"/>
      <c r="B7" s="115"/>
      <c r="C7" s="104"/>
      <c r="D7" s="104"/>
      <c r="E7" s="57" t="s">
        <v>12</v>
      </c>
      <c r="F7" s="57" t="s">
        <v>13</v>
      </c>
      <c r="G7" s="57" t="s">
        <v>12</v>
      </c>
      <c r="H7" s="57" t="s">
        <v>13</v>
      </c>
      <c r="I7" s="104"/>
      <c r="J7" s="104"/>
      <c r="K7" s="104"/>
      <c r="L7" s="57" t="s">
        <v>12</v>
      </c>
      <c r="M7" s="57" t="s">
        <v>13</v>
      </c>
      <c r="N7" s="104"/>
    </row>
    <row r="8" spans="1:14" ht="15" customHeight="1" x14ac:dyDescent="0.2">
      <c r="A8" s="58">
        <v>1</v>
      </c>
      <c r="B8" s="61" t="s">
        <v>14</v>
      </c>
      <c r="C8" s="64">
        <v>341068.00000000006</v>
      </c>
      <c r="D8" s="64">
        <v>183977</v>
      </c>
      <c r="E8" s="64">
        <v>385391</v>
      </c>
      <c r="F8" s="53">
        <v>314780.44906170003</v>
      </c>
      <c r="G8" s="53">
        <v>0</v>
      </c>
      <c r="H8" s="53">
        <v>0</v>
      </c>
      <c r="I8" s="53">
        <f t="shared" ref="I8:I44" si="0">(F8/C8)*100</f>
        <v>92.292577744526</v>
      </c>
      <c r="J8" s="53">
        <f t="shared" ref="J8:J44" si="1">(H8/D8)*100</f>
        <v>0</v>
      </c>
      <c r="K8" s="53">
        <f t="shared" ref="K8:K44" si="2">C8+D8</f>
        <v>525045</v>
      </c>
      <c r="L8" s="53">
        <f t="shared" ref="L8:M44" si="3">E8+G8</f>
        <v>385391</v>
      </c>
      <c r="M8" s="53">
        <f t="shared" si="3"/>
        <v>314780.44906170003</v>
      </c>
      <c r="N8" s="53">
        <f t="shared" ref="N8:N44" si="4">(M8/K8)*100</f>
        <v>59.953041941490739</v>
      </c>
    </row>
    <row r="9" spans="1:14" ht="15" customHeight="1" x14ac:dyDescent="0.2">
      <c r="A9" s="58">
        <v>2</v>
      </c>
      <c r="B9" s="61" t="s">
        <v>15</v>
      </c>
      <c r="C9" s="64">
        <v>114000</v>
      </c>
      <c r="D9" s="64">
        <v>6000</v>
      </c>
      <c r="E9" s="64">
        <v>107718</v>
      </c>
      <c r="F9" s="53">
        <v>86684.665109599999</v>
      </c>
      <c r="G9" s="53">
        <v>0</v>
      </c>
      <c r="H9" s="53">
        <v>0</v>
      </c>
      <c r="I9" s="53">
        <f t="shared" si="0"/>
        <v>76.039179920701756</v>
      </c>
      <c r="J9" s="53">
        <f t="shared" si="1"/>
        <v>0</v>
      </c>
      <c r="K9" s="53">
        <f t="shared" si="2"/>
        <v>120000</v>
      </c>
      <c r="L9" s="53">
        <f t="shared" si="3"/>
        <v>107718</v>
      </c>
      <c r="M9" s="53">
        <f t="shared" si="3"/>
        <v>86684.665109599999</v>
      </c>
      <c r="N9" s="53">
        <f t="shared" si="4"/>
        <v>72.237220924666673</v>
      </c>
    </row>
    <row r="10" spans="1:14" ht="15" customHeight="1" x14ac:dyDescent="0.2">
      <c r="A10" s="58">
        <v>3</v>
      </c>
      <c r="B10" s="61" t="s">
        <v>16</v>
      </c>
      <c r="C10" s="64">
        <v>172000</v>
      </c>
      <c r="D10" s="64">
        <v>43000</v>
      </c>
      <c r="E10" s="64">
        <v>126719.369293</v>
      </c>
      <c r="F10" s="53">
        <v>109699.97781829999</v>
      </c>
      <c r="G10" s="53">
        <v>0</v>
      </c>
      <c r="H10" s="53">
        <v>0</v>
      </c>
      <c r="I10" s="53">
        <f t="shared" si="0"/>
        <v>63.779056871104643</v>
      </c>
      <c r="J10" s="53">
        <f t="shared" si="1"/>
        <v>0</v>
      </c>
      <c r="K10" s="53">
        <f t="shared" si="2"/>
        <v>215000</v>
      </c>
      <c r="L10" s="53">
        <f t="shared" si="3"/>
        <v>126719.369293</v>
      </c>
      <c r="M10" s="53">
        <f t="shared" si="3"/>
        <v>109699.97781829999</v>
      </c>
      <c r="N10" s="53">
        <f t="shared" si="4"/>
        <v>51.023245496883717</v>
      </c>
    </row>
    <row r="11" spans="1:14" ht="15" customHeight="1" x14ac:dyDescent="0.2">
      <c r="A11" s="58">
        <v>4</v>
      </c>
      <c r="B11" s="61" t="s">
        <v>17</v>
      </c>
      <c r="C11" s="64">
        <v>119652.99999999999</v>
      </c>
      <c r="D11" s="64">
        <v>29947.000000000007</v>
      </c>
      <c r="E11" s="64">
        <v>264083</v>
      </c>
      <c r="F11" s="53">
        <v>142521.04695339999</v>
      </c>
      <c r="G11" s="53">
        <v>0</v>
      </c>
      <c r="H11" s="53">
        <v>0</v>
      </c>
      <c r="I11" s="53">
        <f t="shared" si="0"/>
        <v>119.11197124468254</v>
      </c>
      <c r="J11" s="53">
        <f t="shared" si="1"/>
        <v>0</v>
      </c>
      <c r="K11" s="53">
        <f t="shared" si="2"/>
        <v>149600</v>
      </c>
      <c r="L11" s="53">
        <f t="shared" si="3"/>
        <v>264083</v>
      </c>
      <c r="M11" s="53">
        <f t="shared" si="3"/>
        <v>142521.04695339999</v>
      </c>
      <c r="N11" s="53">
        <f t="shared" si="4"/>
        <v>95.268079514304802</v>
      </c>
    </row>
    <row r="12" spans="1:14" ht="15" customHeight="1" x14ac:dyDescent="0.2">
      <c r="A12" s="58">
        <v>5</v>
      </c>
      <c r="B12" s="61" t="s">
        <v>18</v>
      </c>
      <c r="C12" s="64">
        <v>95000.000000000015</v>
      </c>
      <c r="D12" s="64">
        <v>24000</v>
      </c>
      <c r="E12" s="64">
        <v>163810</v>
      </c>
      <c r="F12" s="53">
        <v>104379.5310667</v>
      </c>
      <c r="G12" s="53">
        <v>0</v>
      </c>
      <c r="H12" s="53">
        <v>0</v>
      </c>
      <c r="I12" s="53">
        <f t="shared" si="0"/>
        <v>109.8731905965263</v>
      </c>
      <c r="J12" s="53">
        <f t="shared" si="1"/>
        <v>0</v>
      </c>
      <c r="K12" s="53">
        <f t="shared" si="2"/>
        <v>119000.00000000001</v>
      </c>
      <c r="L12" s="53">
        <f t="shared" si="3"/>
        <v>163810</v>
      </c>
      <c r="M12" s="53">
        <f t="shared" si="3"/>
        <v>104379.5310667</v>
      </c>
      <c r="N12" s="53">
        <f t="shared" si="4"/>
        <v>87.713891652689071</v>
      </c>
    </row>
    <row r="13" spans="1:14" ht="15" customHeight="1" x14ac:dyDescent="0.2">
      <c r="A13" s="58">
        <v>6</v>
      </c>
      <c r="B13" s="61" t="s">
        <v>19</v>
      </c>
      <c r="C13" s="64">
        <v>42625</v>
      </c>
      <c r="D13" s="64">
        <v>2919.9999999999982</v>
      </c>
      <c r="E13" s="64">
        <v>122796.381381</v>
      </c>
      <c r="F13" s="53">
        <v>48103.520000000004</v>
      </c>
      <c r="G13" s="53">
        <v>0</v>
      </c>
      <c r="H13" s="53">
        <v>0</v>
      </c>
      <c r="I13" s="53">
        <f t="shared" si="0"/>
        <v>112.85283284457479</v>
      </c>
      <c r="J13" s="53">
        <f t="shared" si="1"/>
        <v>0</v>
      </c>
      <c r="K13" s="53">
        <f t="shared" si="2"/>
        <v>45545</v>
      </c>
      <c r="L13" s="53">
        <f t="shared" si="3"/>
        <v>122796.381381</v>
      </c>
      <c r="M13" s="53">
        <f t="shared" si="3"/>
        <v>48103.520000000004</v>
      </c>
      <c r="N13" s="53">
        <f t="shared" si="4"/>
        <v>105.61756504555935</v>
      </c>
    </row>
    <row r="14" spans="1:14" ht="15" customHeight="1" x14ac:dyDescent="0.2">
      <c r="A14" s="58">
        <v>7</v>
      </c>
      <c r="B14" s="61" t="s">
        <v>20</v>
      </c>
      <c r="C14" s="64">
        <v>246035.00000000003</v>
      </c>
      <c r="D14" s="64">
        <v>27336.999999999993</v>
      </c>
      <c r="E14" s="64">
        <v>153977.312462</v>
      </c>
      <c r="F14" s="53">
        <v>126214.55610440001</v>
      </c>
      <c r="G14" s="53">
        <v>0</v>
      </c>
      <c r="H14" s="53">
        <v>0</v>
      </c>
      <c r="I14" s="53">
        <f t="shared" si="0"/>
        <v>51.299431424146967</v>
      </c>
      <c r="J14" s="53">
        <f t="shared" si="1"/>
        <v>0</v>
      </c>
      <c r="K14" s="53">
        <f t="shared" si="2"/>
        <v>273372</v>
      </c>
      <c r="L14" s="53">
        <f t="shared" si="3"/>
        <v>153977.312462</v>
      </c>
      <c r="M14" s="53">
        <f t="shared" si="3"/>
        <v>126214.55610440001</v>
      </c>
      <c r="N14" s="53">
        <f t="shared" si="4"/>
        <v>46.169525812592369</v>
      </c>
    </row>
    <row r="15" spans="1:14" ht="15" customHeight="1" x14ac:dyDescent="0.2">
      <c r="A15" s="58">
        <v>8</v>
      </c>
      <c r="B15" s="61" t="s">
        <v>21</v>
      </c>
      <c r="C15" s="64">
        <v>100000</v>
      </c>
      <c r="D15" s="64">
        <v>11999.999999999996</v>
      </c>
      <c r="E15" s="64">
        <v>105936</v>
      </c>
      <c r="F15" s="53">
        <v>77020.966846200085</v>
      </c>
      <c r="G15" s="53">
        <v>0</v>
      </c>
      <c r="H15" s="53">
        <v>0</v>
      </c>
      <c r="I15" s="53">
        <f t="shared" si="0"/>
        <v>77.020966846200096</v>
      </c>
      <c r="J15" s="53">
        <f t="shared" si="1"/>
        <v>0</v>
      </c>
      <c r="K15" s="53">
        <f t="shared" si="2"/>
        <v>112000</v>
      </c>
      <c r="L15" s="53">
        <f t="shared" si="3"/>
        <v>105936</v>
      </c>
      <c r="M15" s="53">
        <f t="shared" si="3"/>
        <v>77020.966846200085</v>
      </c>
      <c r="N15" s="53">
        <f t="shared" si="4"/>
        <v>68.768720398392929</v>
      </c>
    </row>
    <row r="16" spans="1:14" ht="15" customHeight="1" x14ac:dyDescent="0.2">
      <c r="A16" s="58">
        <v>9</v>
      </c>
      <c r="B16" s="61" t="s">
        <v>22</v>
      </c>
      <c r="C16" s="64">
        <v>92950</v>
      </c>
      <c r="D16" s="64">
        <v>17050</v>
      </c>
      <c r="E16" s="64">
        <v>55294</v>
      </c>
      <c r="F16" s="53">
        <v>48696.325890600005</v>
      </c>
      <c r="G16" s="53">
        <v>0</v>
      </c>
      <c r="H16" s="53">
        <v>0</v>
      </c>
      <c r="I16" s="53">
        <f t="shared" si="0"/>
        <v>52.389807305648205</v>
      </c>
      <c r="J16" s="53">
        <f t="shared" si="1"/>
        <v>0</v>
      </c>
      <c r="K16" s="53">
        <f t="shared" si="2"/>
        <v>110000</v>
      </c>
      <c r="L16" s="53">
        <f t="shared" si="3"/>
        <v>55294</v>
      </c>
      <c r="M16" s="53">
        <f t="shared" si="3"/>
        <v>48696.325890600005</v>
      </c>
      <c r="N16" s="53">
        <f t="shared" si="4"/>
        <v>44.269387173272733</v>
      </c>
    </row>
    <row r="17" spans="1:14" ht="15" customHeight="1" x14ac:dyDescent="0.2">
      <c r="A17" s="58">
        <v>10</v>
      </c>
      <c r="B17" s="61" t="s">
        <v>23</v>
      </c>
      <c r="C17" s="64">
        <v>16902</v>
      </c>
      <c r="D17" s="64">
        <v>2997.9999999999995</v>
      </c>
      <c r="E17" s="64">
        <v>36488</v>
      </c>
      <c r="F17" s="53">
        <v>17160.21</v>
      </c>
      <c r="G17" s="53">
        <v>0</v>
      </c>
      <c r="H17" s="53">
        <v>0</v>
      </c>
      <c r="I17" s="53">
        <f t="shared" si="0"/>
        <v>101.52768903088392</v>
      </c>
      <c r="J17" s="53">
        <f t="shared" si="1"/>
        <v>0</v>
      </c>
      <c r="K17" s="53">
        <f t="shared" si="2"/>
        <v>19900</v>
      </c>
      <c r="L17" s="53">
        <f t="shared" si="3"/>
        <v>36488</v>
      </c>
      <c r="M17" s="53">
        <f t="shared" si="3"/>
        <v>17160.21</v>
      </c>
      <c r="N17" s="53">
        <f t="shared" si="4"/>
        <v>86.23221105527638</v>
      </c>
    </row>
    <row r="18" spans="1:14" ht="15" customHeight="1" x14ac:dyDescent="0.2">
      <c r="A18" s="58">
        <v>11</v>
      </c>
      <c r="B18" s="61" t="s">
        <v>24</v>
      </c>
      <c r="C18" s="64">
        <v>27000</v>
      </c>
      <c r="D18" s="64">
        <v>3000.0000000000027</v>
      </c>
      <c r="E18" s="64">
        <v>78058.190690499992</v>
      </c>
      <c r="F18" s="53">
        <v>29772.667073899975</v>
      </c>
      <c r="G18" s="53">
        <v>0</v>
      </c>
      <c r="H18" s="53">
        <v>0</v>
      </c>
      <c r="I18" s="53">
        <f t="shared" si="0"/>
        <v>110.26913731074063</v>
      </c>
      <c r="J18" s="53">
        <f t="shared" si="1"/>
        <v>0</v>
      </c>
      <c r="K18" s="53">
        <f t="shared" si="2"/>
        <v>30000.000000000004</v>
      </c>
      <c r="L18" s="53">
        <f t="shared" si="3"/>
        <v>78058.190690499992</v>
      </c>
      <c r="M18" s="53">
        <f t="shared" si="3"/>
        <v>29772.667073899975</v>
      </c>
      <c r="N18" s="53">
        <f t="shared" si="4"/>
        <v>99.242223579666572</v>
      </c>
    </row>
    <row r="19" spans="1:14" ht="15" customHeight="1" x14ac:dyDescent="0.2">
      <c r="A19" s="58">
        <v>12</v>
      </c>
      <c r="B19" s="61" t="s">
        <v>25</v>
      </c>
      <c r="C19" s="64">
        <v>116895</v>
      </c>
      <c r="D19" s="64">
        <v>27479</v>
      </c>
      <c r="E19" s="64">
        <v>85304.847551999992</v>
      </c>
      <c r="F19" s="53">
        <v>54393.078569499994</v>
      </c>
      <c r="G19" s="53">
        <v>0</v>
      </c>
      <c r="H19" s="53">
        <v>0</v>
      </c>
      <c r="I19" s="53">
        <f t="shared" si="0"/>
        <v>46.531569844304713</v>
      </c>
      <c r="J19" s="53">
        <f t="shared" si="1"/>
        <v>0</v>
      </c>
      <c r="K19" s="53">
        <f t="shared" si="2"/>
        <v>144374</v>
      </c>
      <c r="L19" s="53">
        <f t="shared" si="3"/>
        <v>85304.847551999992</v>
      </c>
      <c r="M19" s="53">
        <f t="shared" si="3"/>
        <v>54393.078569499994</v>
      </c>
      <c r="N19" s="53">
        <f t="shared" si="4"/>
        <v>37.675120568454155</v>
      </c>
    </row>
    <row r="20" spans="1:14" ht="15" customHeight="1" x14ac:dyDescent="0.2">
      <c r="A20" s="58">
        <v>13</v>
      </c>
      <c r="B20" s="61" t="s">
        <v>26</v>
      </c>
      <c r="C20" s="64">
        <v>296705</v>
      </c>
      <c r="D20" s="64">
        <v>37285.999999999985</v>
      </c>
      <c r="E20" s="64">
        <v>240167</v>
      </c>
      <c r="F20" s="53">
        <v>148205.03064920002</v>
      </c>
      <c r="G20" s="53">
        <v>0</v>
      </c>
      <c r="H20" s="53">
        <v>0</v>
      </c>
      <c r="I20" s="53">
        <f t="shared" si="0"/>
        <v>49.950297652280895</v>
      </c>
      <c r="J20" s="53">
        <f t="shared" si="1"/>
        <v>0</v>
      </c>
      <c r="K20" s="53">
        <f t="shared" si="2"/>
        <v>333991</v>
      </c>
      <c r="L20" s="53">
        <f t="shared" si="3"/>
        <v>240167</v>
      </c>
      <c r="M20" s="53">
        <f t="shared" si="3"/>
        <v>148205.03064920002</v>
      </c>
      <c r="N20" s="53">
        <f t="shared" si="4"/>
        <v>44.373959372917241</v>
      </c>
    </row>
    <row r="21" spans="1:14" ht="15" customHeight="1" x14ac:dyDescent="0.2">
      <c r="A21" s="58">
        <v>14</v>
      </c>
      <c r="B21" s="61" t="s">
        <v>27</v>
      </c>
      <c r="C21" s="53">
        <v>111532.00000000001</v>
      </c>
      <c r="D21" s="53">
        <v>48467.999999999978</v>
      </c>
      <c r="E21" s="53">
        <v>165344.03030699998</v>
      </c>
      <c r="F21" s="53">
        <v>99109.900220900003</v>
      </c>
      <c r="G21" s="53">
        <v>0</v>
      </c>
      <c r="H21" s="53">
        <v>0</v>
      </c>
      <c r="I21" s="53">
        <f t="shared" si="0"/>
        <v>88.862299807140545</v>
      </c>
      <c r="J21" s="53">
        <f t="shared" si="1"/>
        <v>0</v>
      </c>
      <c r="K21" s="53">
        <f t="shared" si="2"/>
        <v>160000</v>
      </c>
      <c r="L21" s="53">
        <f t="shared" si="3"/>
        <v>165344.03030699998</v>
      </c>
      <c r="M21" s="53">
        <f t="shared" si="3"/>
        <v>99109.900220900003</v>
      </c>
      <c r="N21" s="53">
        <f t="shared" si="4"/>
        <v>61.943687638062507</v>
      </c>
    </row>
    <row r="22" spans="1:14" ht="15" customHeight="1" x14ac:dyDescent="0.2">
      <c r="A22" s="58">
        <v>15</v>
      </c>
      <c r="B22" s="61" t="s">
        <v>28</v>
      </c>
      <c r="C22" s="53">
        <v>124011</v>
      </c>
      <c r="D22" s="53">
        <v>124011.12</v>
      </c>
      <c r="E22" s="53">
        <v>192446.07149999999</v>
      </c>
      <c r="F22" s="53">
        <v>199143.77447409998</v>
      </c>
      <c r="G22" s="53">
        <v>0</v>
      </c>
      <c r="H22" s="53">
        <v>0</v>
      </c>
      <c r="I22" s="53">
        <f t="shared" si="0"/>
        <v>160.58557262992795</v>
      </c>
      <c r="J22" s="53">
        <f t="shared" si="1"/>
        <v>0</v>
      </c>
      <c r="K22" s="53">
        <f t="shared" si="2"/>
        <v>248022.12</v>
      </c>
      <c r="L22" s="53">
        <f t="shared" si="3"/>
        <v>192446.07149999999</v>
      </c>
      <c r="M22" s="53">
        <f t="shared" si="3"/>
        <v>199143.77447409998</v>
      </c>
      <c r="N22" s="53">
        <f t="shared" si="4"/>
        <v>80.292747467080744</v>
      </c>
    </row>
    <row r="23" spans="1:14" ht="15" customHeight="1" x14ac:dyDescent="0.2">
      <c r="A23" s="58">
        <v>16</v>
      </c>
      <c r="B23" s="61" t="s">
        <v>29</v>
      </c>
      <c r="C23" s="53">
        <v>228394</v>
      </c>
      <c r="D23" s="53">
        <v>57414</v>
      </c>
      <c r="E23" s="53">
        <v>242860.54933050001</v>
      </c>
      <c r="F23" s="53">
        <v>125512.733431</v>
      </c>
      <c r="G23" s="53">
        <v>0</v>
      </c>
      <c r="H23" s="53">
        <v>0</v>
      </c>
      <c r="I23" s="53">
        <f t="shared" si="0"/>
        <v>54.954479290611836</v>
      </c>
      <c r="J23" s="53">
        <f t="shared" si="1"/>
        <v>0</v>
      </c>
      <c r="K23" s="53">
        <f t="shared" si="2"/>
        <v>285808</v>
      </c>
      <c r="L23" s="53">
        <f t="shared" si="3"/>
        <v>242860.54933050001</v>
      </c>
      <c r="M23" s="53">
        <f t="shared" si="3"/>
        <v>125512.733431</v>
      </c>
      <c r="N23" s="53">
        <f t="shared" si="4"/>
        <v>43.915052563609137</v>
      </c>
    </row>
    <row r="24" spans="1:14" ht="15" customHeight="1" x14ac:dyDescent="0.2">
      <c r="A24" s="58">
        <v>17</v>
      </c>
      <c r="B24" s="61" t="s">
        <v>30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 t="e">
        <f>(F24/C24)*100</f>
        <v>#DIV/0!</v>
      </c>
      <c r="J24" s="53" t="e">
        <f>(H24/D24)*100</f>
        <v>#DIV/0!</v>
      </c>
      <c r="K24" s="53">
        <f>C24+D24</f>
        <v>0</v>
      </c>
      <c r="L24" s="53">
        <f>E24+G24</f>
        <v>0</v>
      </c>
      <c r="M24" s="53">
        <f>F24+H24</f>
        <v>0</v>
      </c>
      <c r="N24" s="53" t="e">
        <f>(M24/K24)*100</f>
        <v>#DIV/0!</v>
      </c>
    </row>
    <row r="25" spans="1:14" ht="15" customHeight="1" x14ac:dyDescent="0.2">
      <c r="A25" s="58">
        <v>18</v>
      </c>
      <c r="B25" s="65" t="s">
        <v>31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 t="e">
        <f>(F25/C25)*100</f>
        <v>#DIV/0!</v>
      </c>
      <c r="J25" s="53" t="e">
        <f>(H25/D25)*100</f>
        <v>#DIV/0!</v>
      </c>
      <c r="K25" s="53">
        <f>C25+D25</f>
        <v>0</v>
      </c>
      <c r="L25" s="53">
        <f>E25+G25</f>
        <v>0</v>
      </c>
      <c r="M25" s="53">
        <f>F25+H25</f>
        <v>0</v>
      </c>
      <c r="N25" s="53" t="e">
        <f>(M25/K25)*100</f>
        <v>#DIV/0!</v>
      </c>
    </row>
    <row r="26" spans="1:14" ht="15" customHeight="1" x14ac:dyDescent="0.2">
      <c r="A26" s="58">
        <v>19</v>
      </c>
      <c r="B26" s="61" t="s">
        <v>32</v>
      </c>
      <c r="C26" s="53">
        <v>103529.99999999999</v>
      </c>
      <c r="D26" s="53">
        <v>15469.999999999998</v>
      </c>
      <c r="E26" s="53">
        <v>79312.053396000003</v>
      </c>
      <c r="F26" s="53">
        <v>80231.510724399981</v>
      </c>
      <c r="G26" s="53">
        <v>0</v>
      </c>
      <c r="H26" s="53">
        <v>0</v>
      </c>
      <c r="I26" s="53">
        <f t="shared" si="0"/>
        <v>77.495905268424607</v>
      </c>
      <c r="J26" s="53">
        <f t="shared" si="1"/>
        <v>0</v>
      </c>
      <c r="K26" s="53">
        <f t="shared" si="2"/>
        <v>118999.99999999999</v>
      </c>
      <c r="L26" s="53">
        <f t="shared" si="3"/>
        <v>79312.053396000003</v>
      </c>
      <c r="M26" s="53">
        <f t="shared" si="3"/>
        <v>80231.510724399981</v>
      </c>
      <c r="N26" s="53">
        <f t="shared" si="4"/>
        <v>67.421437583529411</v>
      </c>
    </row>
    <row r="27" spans="1:14" ht="15" customHeight="1" x14ac:dyDescent="0.2">
      <c r="A27" s="58">
        <v>20</v>
      </c>
      <c r="B27" s="61" t="s">
        <v>33</v>
      </c>
      <c r="C27" s="53">
        <v>203168</v>
      </c>
      <c r="D27" s="53">
        <v>50791.619999999995</v>
      </c>
      <c r="E27" s="53">
        <v>160443.12411949999</v>
      </c>
      <c r="F27" s="53">
        <v>100621.4647747</v>
      </c>
      <c r="G27" s="53">
        <v>0</v>
      </c>
      <c r="H27" s="53">
        <v>0</v>
      </c>
      <c r="I27" s="53">
        <f t="shared" si="0"/>
        <v>49.526236796493542</v>
      </c>
      <c r="J27" s="53">
        <f t="shared" si="1"/>
        <v>0</v>
      </c>
      <c r="K27" s="53">
        <f t="shared" si="2"/>
        <v>253959.62</v>
      </c>
      <c r="L27" s="53">
        <f t="shared" si="3"/>
        <v>160443.12411949999</v>
      </c>
      <c r="M27" s="53">
        <f t="shared" si="3"/>
        <v>100621.4647747</v>
      </c>
      <c r="N27" s="53">
        <f t="shared" si="4"/>
        <v>39.621048722115745</v>
      </c>
    </row>
    <row r="28" spans="1:14" ht="15" customHeight="1" x14ac:dyDescent="0.2">
      <c r="A28" s="58">
        <v>21</v>
      </c>
      <c r="B28" s="61" t="s">
        <v>34</v>
      </c>
      <c r="C28" s="53">
        <v>61598</v>
      </c>
      <c r="D28" s="53">
        <v>15401.000000000002</v>
      </c>
      <c r="E28" s="53">
        <v>33669.941908000001</v>
      </c>
      <c r="F28" s="53">
        <v>30140.879124799998</v>
      </c>
      <c r="G28" s="53">
        <v>0</v>
      </c>
      <c r="H28" s="53">
        <v>0</v>
      </c>
      <c r="I28" s="53">
        <f t="shared" si="0"/>
        <v>48.931587267119056</v>
      </c>
      <c r="J28" s="53">
        <f t="shared" si="1"/>
        <v>0</v>
      </c>
      <c r="K28" s="53">
        <f t="shared" si="2"/>
        <v>76999</v>
      </c>
      <c r="L28" s="53">
        <f t="shared" si="3"/>
        <v>33669.941908000001</v>
      </c>
      <c r="M28" s="53">
        <f t="shared" si="3"/>
        <v>30140.879124799998</v>
      </c>
      <c r="N28" s="53">
        <f t="shared" si="4"/>
        <v>39.144507233600436</v>
      </c>
    </row>
    <row r="29" spans="1:14" ht="15" customHeight="1" x14ac:dyDescent="0.2">
      <c r="A29" s="58">
        <v>22</v>
      </c>
      <c r="B29" s="61" t="s">
        <v>35</v>
      </c>
      <c r="C29" s="53">
        <v>329999.99999999994</v>
      </c>
      <c r="D29" s="53">
        <v>142500</v>
      </c>
      <c r="E29" s="53">
        <v>146853</v>
      </c>
      <c r="F29" s="53">
        <v>234272.35996560002</v>
      </c>
      <c r="G29" s="53">
        <v>0</v>
      </c>
      <c r="H29" s="53">
        <v>0</v>
      </c>
      <c r="I29" s="53">
        <f t="shared" si="0"/>
        <v>70.991624232000021</v>
      </c>
      <c r="J29" s="53">
        <f t="shared" si="1"/>
        <v>0</v>
      </c>
      <c r="K29" s="53">
        <f t="shared" si="2"/>
        <v>472499.99999999994</v>
      </c>
      <c r="L29" s="53">
        <f t="shared" si="3"/>
        <v>146853</v>
      </c>
      <c r="M29" s="53">
        <f t="shared" si="3"/>
        <v>234272.35996560002</v>
      </c>
      <c r="N29" s="53">
        <f t="shared" si="4"/>
        <v>49.58145184457144</v>
      </c>
    </row>
    <row r="30" spans="1:14" ht="15" customHeight="1" x14ac:dyDescent="0.2">
      <c r="A30" s="58">
        <v>23</v>
      </c>
      <c r="B30" s="61" t="s">
        <v>36</v>
      </c>
      <c r="C30" s="53">
        <v>159056</v>
      </c>
      <c r="D30" s="53">
        <v>68166</v>
      </c>
      <c r="E30" s="53">
        <v>128371</v>
      </c>
      <c r="F30" s="53">
        <v>95781.54191</v>
      </c>
      <c r="G30" s="53">
        <v>0</v>
      </c>
      <c r="H30" s="53">
        <v>0</v>
      </c>
      <c r="I30" s="53">
        <f t="shared" si="0"/>
        <v>60.21875434438185</v>
      </c>
      <c r="J30" s="53">
        <f t="shared" si="1"/>
        <v>0</v>
      </c>
      <c r="K30" s="53">
        <f t="shared" si="2"/>
        <v>227222</v>
      </c>
      <c r="L30" s="53">
        <f t="shared" si="3"/>
        <v>128371</v>
      </c>
      <c r="M30" s="53">
        <f t="shared" si="3"/>
        <v>95781.54191</v>
      </c>
      <c r="N30" s="53">
        <f t="shared" si="4"/>
        <v>42.153287054070468</v>
      </c>
    </row>
    <row r="31" spans="1:14" ht="15" customHeight="1" x14ac:dyDescent="0.2">
      <c r="A31" s="58">
        <v>24</v>
      </c>
      <c r="B31" s="59" t="s">
        <v>37</v>
      </c>
      <c r="C31" s="53">
        <v>19850</v>
      </c>
      <c r="D31" s="53">
        <v>5150</v>
      </c>
      <c r="E31" s="53">
        <v>24624</v>
      </c>
      <c r="F31" s="53">
        <v>10871.330483072305</v>
      </c>
      <c r="G31" s="53">
        <v>0</v>
      </c>
      <c r="H31" s="53">
        <v>0</v>
      </c>
      <c r="I31" s="53">
        <f>(F31/C31)*100</f>
        <v>54.767407975175345</v>
      </c>
      <c r="J31" s="53">
        <f>(H31/D31)*100</f>
        <v>0</v>
      </c>
      <c r="K31" s="53">
        <f>C31+D31</f>
        <v>25000</v>
      </c>
      <c r="L31" s="53">
        <f>E31+G31</f>
        <v>24624</v>
      </c>
      <c r="M31" s="53">
        <f>F31+H31</f>
        <v>10871.330483072305</v>
      </c>
      <c r="N31" s="53">
        <f>(M31/K31)*100</f>
        <v>43.485321932289217</v>
      </c>
    </row>
    <row r="32" spans="1:14" ht="15" customHeight="1" x14ac:dyDescent="0.2">
      <c r="A32" s="58">
        <v>25</v>
      </c>
      <c r="B32" s="61" t="s">
        <v>38</v>
      </c>
      <c r="C32" s="53">
        <v>165520</v>
      </c>
      <c r="D32" s="53">
        <v>46776</v>
      </c>
      <c r="E32" s="53">
        <v>154015.31787550001</v>
      </c>
      <c r="F32" s="53">
        <v>106498.06024999998</v>
      </c>
      <c r="G32" s="53">
        <v>0</v>
      </c>
      <c r="H32" s="53">
        <v>0</v>
      </c>
      <c r="I32" s="53">
        <f t="shared" si="0"/>
        <v>64.341505709279829</v>
      </c>
      <c r="J32" s="53">
        <f t="shared" si="1"/>
        <v>0</v>
      </c>
      <c r="K32" s="53">
        <f t="shared" si="2"/>
        <v>212296</v>
      </c>
      <c r="L32" s="53">
        <f t="shared" si="3"/>
        <v>154015.31787550001</v>
      </c>
      <c r="M32" s="53">
        <f t="shared" si="3"/>
        <v>106498.06024999998</v>
      </c>
      <c r="N32" s="53">
        <f t="shared" si="4"/>
        <v>50.164892532124952</v>
      </c>
    </row>
    <row r="33" spans="1:14" ht="15" customHeight="1" x14ac:dyDescent="0.2">
      <c r="A33" s="58">
        <v>26</v>
      </c>
      <c r="B33" s="61" t="s">
        <v>39</v>
      </c>
      <c r="C33" s="53">
        <v>226292</v>
      </c>
      <c r="D33" s="53">
        <v>121850</v>
      </c>
      <c r="E33" s="53">
        <v>257160</v>
      </c>
      <c r="F33" s="53">
        <v>245751.40411389997</v>
      </c>
      <c r="G33" s="53">
        <v>0</v>
      </c>
      <c r="H33" s="53">
        <v>0</v>
      </c>
      <c r="I33" s="53">
        <f t="shared" si="0"/>
        <v>108.59924527331941</v>
      </c>
      <c r="J33" s="53">
        <f t="shared" si="1"/>
        <v>0</v>
      </c>
      <c r="K33" s="53">
        <f t="shared" si="2"/>
        <v>348142</v>
      </c>
      <c r="L33" s="53">
        <f t="shared" si="3"/>
        <v>257160</v>
      </c>
      <c r="M33" s="53">
        <f t="shared" si="3"/>
        <v>245751.40411389997</v>
      </c>
      <c r="N33" s="53">
        <f t="shared" si="4"/>
        <v>70.589415845804297</v>
      </c>
    </row>
    <row r="34" spans="1:14" ht="15" customHeight="1" x14ac:dyDescent="0.2">
      <c r="A34" s="58">
        <v>27</v>
      </c>
      <c r="B34" s="61" t="s">
        <v>40</v>
      </c>
      <c r="C34" s="53">
        <v>22394</v>
      </c>
      <c r="D34" s="53">
        <v>5606.0000000000009</v>
      </c>
      <c r="E34" s="53">
        <v>48563.255456999999</v>
      </c>
      <c r="F34" s="53">
        <v>16621.422394200003</v>
      </c>
      <c r="G34" s="53">
        <v>0</v>
      </c>
      <c r="H34" s="53">
        <v>0</v>
      </c>
      <c r="I34" s="53">
        <f t="shared" si="0"/>
        <v>74.222659615075486</v>
      </c>
      <c r="J34" s="53">
        <f t="shared" si="1"/>
        <v>0</v>
      </c>
      <c r="K34" s="53">
        <f t="shared" si="2"/>
        <v>28000</v>
      </c>
      <c r="L34" s="53">
        <f t="shared" si="3"/>
        <v>48563.255456999999</v>
      </c>
      <c r="M34" s="53">
        <f t="shared" si="3"/>
        <v>16621.422394200003</v>
      </c>
      <c r="N34" s="53">
        <f t="shared" si="4"/>
        <v>59.362222836428579</v>
      </c>
    </row>
    <row r="35" spans="1:14" ht="15" customHeight="1" x14ac:dyDescent="0.2">
      <c r="A35" s="58">
        <v>28</v>
      </c>
      <c r="B35" s="61" t="s">
        <v>41</v>
      </c>
      <c r="C35" s="53">
        <v>25241.000000000007</v>
      </c>
      <c r="D35" s="53">
        <v>31058.999999999993</v>
      </c>
      <c r="E35" s="53">
        <v>71883</v>
      </c>
      <c r="F35" s="53">
        <v>32427.212209999983</v>
      </c>
      <c r="G35" s="53">
        <v>0</v>
      </c>
      <c r="H35" s="53">
        <v>0</v>
      </c>
      <c r="I35" s="53">
        <f t="shared" si="0"/>
        <v>128.4703942395308</v>
      </c>
      <c r="J35" s="53">
        <f t="shared" si="1"/>
        <v>0</v>
      </c>
      <c r="K35" s="53">
        <f t="shared" si="2"/>
        <v>56300</v>
      </c>
      <c r="L35" s="53">
        <f t="shared" si="3"/>
        <v>71883</v>
      </c>
      <c r="M35" s="53">
        <f t="shared" si="3"/>
        <v>32427.212209999983</v>
      </c>
      <c r="N35" s="53">
        <f t="shared" si="4"/>
        <v>57.597179769094112</v>
      </c>
    </row>
    <row r="36" spans="1:14" ht="15" customHeight="1" x14ac:dyDescent="0.2">
      <c r="A36" s="58">
        <v>29</v>
      </c>
      <c r="B36" s="61" t="s">
        <v>42</v>
      </c>
      <c r="C36" s="53">
        <v>149750</v>
      </c>
      <c r="D36" s="53">
        <v>109749.99999999999</v>
      </c>
      <c r="E36" s="53">
        <v>170609</v>
      </c>
      <c r="F36" s="53">
        <v>140233.9352903562</v>
      </c>
      <c r="G36" s="53">
        <v>0</v>
      </c>
      <c r="H36" s="53">
        <v>0</v>
      </c>
      <c r="I36" s="53">
        <f t="shared" si="0"/>
        <v>93.645365803242868</v>
      </c>
      <c r="J36" s="53">
        <f t="shared" si="1"/>
        <v>0</v>
      </c>
      <c r="K36" s="53">
        <f t="shared" si="2"/>
        <v>259500</v>
      </c>
      <c r="L36" s="53">
        <f t="shared" si="3"/>
        <v>170609</v>
      </c>
      <c r="M36" s="53">
        <f t="shared" si="3"/>
        <v>140233.9352903562</v>
      </c>
      <c r="N36" s="53">
        <f t="shared" si="4"/>
        <v>54.040052135012019</v>
      </c>
    </row>
    <row r="37" spans="1:14" ht="15" customHeight="1" x14ac:dyDescent="0.2">
      <c r="A37" s="58">
        <v>30</v>
      </c>
      <c r="B37" s="61" t="s">
        <v>43</v>
      </c>
      <c r="C37" s="53">
        <v>227000</v>
      </c>
      <c r="D37" s="53">
        <v>88000.000000000015</v>
      </c>
      <c r="E37" s="53">
        <v>262499</v>
      </c>
      <c r="F37" s="53">
        <v>173708.07258579999</v>
      </c>
      <c r="G37" s="53">
        <v>0</v>
      </c>
      <c r="H37" s="53">
        <v>0</v>
      </c>
      <c r="I37" s="53">
        <f t="shared" si="0"/>
        <v>76.523379993744484</v>
      </c>
      <c r="J37" s="53">
        <f t="shared" si="1"/>
        <v>0</v>
      </c>
      <c r="K37" s="53">
        <f t="shared" si="2"/>
        <v>315000</v>
      </c>
      <c r="L37" s="53">
        <f t="shared" si="3"/>
        <v>262499</v>
      </c>
      <c r="M37" s="53">
        <f t="shared" si="3"/>
        <v>173708.07258579999</v>
      </c>
      <c r="N37" s="53">
        <f t="shared" si="4"/>
        <v>55.145419868507936</v>
      </c>
    </row>
    <row r="38" spans="1:14" ht="15" customHeight="1" x14ac:dyDescent="0.2">
      <c r="A38" s="58">
        <v>31</v>
      </c>
      <c r="B38" s="61" t="s">
        <v>44</v>
      </c>
      <c r="C38" s="53">
        <v>31100</v>
      </c>
      <c r="D38" s="53">
        <v>9210</v>
      </c>
      <c r="E38" s="53">
        <v>32353</v>
      </c>
      <c r="F38" s="53">
        <v>22054.912069999998</v>
      </c>
      <c r="G38" s="53">
        <v>0</v>
      </c>
      <c r="H38" s="53">
        <v>0</v>
      </c>
      <c r="I38" s="53">
        <f t="shared" si="0"/>
        <v>70.916115980707389</v>
      </c>
      <c r="J38" s="53">
        <f t="shared" si="1"/>
        <v>0</v>
      </c>
      <c r="K38" s="53">
        <f t="shared" si="2"/>
        <v>40310</v>
      </c>
      <c r="L38" s="53">
        <f t="shared" si="3"/>
        <v>32353</v>
      </c>
      <c r="M38" s="53">
        <f t="shared" si="3"/>
        <v>22054.912069999998</v>
      </c>
      <c r="N38" s="53">
        <f t="shared" si="4"/>
        <v>54.713252468370129</v>
      </c>
    </row>
    <row r="39" spans="1:14" ht="15" customHeight="1" x14ac:dyDescent="0.2">
      <c r="A39" s="58">
        <v>32</v>
      </c>
      <c r="B39" s="61" t="s">
        <v>45</v>
      </c>
      <c r="C39" s="53">
        <v>121830.99999999999</v>
      </c>
      <c r="D39" s="53">
        <v>283270.00000000006</v>
      </c>
      <c r="E39" s="53">
        <v>88423</v>
      </c>
      <c r="F39" s="53">
        <v>135635.04289919999</v>
      </c>
      <c r="G39" s="53">
        <v>0</v>
      </c>
      <c r="H39" s="53">
        <v>0</v>
      </c>
      <c r="I39" s="53">
        <f t="shared" si="0"/>
        <v>111.33048476922951</v>
      </c>
      <c r="J39" s="53">
        <f t="shared" si="1"/>
        <v>0</v>
      </c>
      <c r="K39" s="53">
        <f t="shared" si="2"/>
        <v>405101.00000000006</v>
      </c>
      <c r="L39" s="53">
        <f t="shared" si="3"/>
        <v>88423</v>
      </c>
      <c r="M39" s="53">
        <f t="shared" si="3"/>
        <v>135635.04289919999</v>
      </c>
      <c r="N39" s="53">
        <f t="shared" si="4"/>
        <v>33.481784270885527</v>
      </c>
    </row>
    <row r="40" spans="1:14" ht="15" customHeight="1" x14ac:dyDescent="0.2">
      <c r="A40" s="58">
        <v>33</v>
      </c>
      <c r="B40" s="61" t="s">
        <v>46</v>
      </c>
      <c r="C40" s="53">
        <v>16679</v>
      </c>
      <c r="D40" s="53">
        <v>5321.0000000000009</v>
      </c>
      <c r="E40" s="53">
        <v>26093.439472999999</v>
      </c>
      <c r="F40" s="53">
        <v>13001.2233235</v>
      </c>
      <c r="G40" s="53">
        <v>0</v>
      </c>
      <c r="H40" s="53">
        <v>0</v>
      </c>
      <c r="I40" s="53">
        <f t="shared" si="0"/>
        <v>77.949657194675936</v>
      </c>
      <c r="J40" s="53">
        <f t="shared" si="1"/>
        <v>0</v>
      </c>
      <c r="K40" s="53">
        <f t="shared" si="2"/>
        <v>22000</v>
      </c>
      <c r="L40" s="53">
        <f t="shared" si="3"/>
        <v>26093.439472999999</v>
      </c>
      <c r="M40" s="53">
        <f t="shared" si="3"/>
        <v>13001.2233235</v>
      </c>
      <c r="N40" s="53">
        <f t="shared" si="4"/>
        <v>59.096469652272731</v>
      </c>
    </row>
    <row r="41" spans="1:14" ht="15" customHeight="1" x14ac:dyDescent="0.2">
      <c r="A41" s="58">
        <v>34</v>
      </c>
      <c r="B41" s="61" t="s">
        <v>47</v>
      </c>
      <c r="C41" s="53">
        <v>92498.999999999985</v>
      </c>
      <c r="D41" s="53">
        <v>10397.000000000007</v>
      </c>
      <c r="E41" s="53">
        <v>62943.158035499997</v>
      </c>
      <c r="F41" s="53">
        <v>64178.952382499978</v>
      </c>
      <c r="G41" s="53">
        <v>0</v>
      </c>
      <c r="H41" s="53">
        <v>0</v>
      </c>
      <c r="I41" s="53">
        <f t="shared" si="0"/>
        <v>69.383401315149342</v>
      </c>
      <c r="J41" s="53">
        <f t="shared" si="1"/>
        <v>0</v>
      </c>
      <c r="K41" s="53">
        <f t="shared" si="2"/>
        <v>102896</v>
      </c>
      <c r="L41" s="53">
        <f t="shared" si="3"/>
        <v>62943.158035499997</v>
      </c>
      <c r="M41" s="53">
        <f t="shared" si="3"/>
        <v>64178.952382499978</v>
      </c>
      <c r="N41" s="53">
        <f t="shared" si="4"/>
        <v>62.372640707607665</v>
      </c>
    </row>
    <row r="42" spans="1:14" ht="15" customHeight="1" x14ac:dyDescent="0.2">
      <c r="A42" s="58">
        <v>35</v>
      </c>
      <c r="B42" s="61" t="s">
        <v>48</v>
      </c>
      <c r="C42" s="53">
        <v>160000</v>
      </c>
      <c r="D42" s="53">
        <v>4999.9999999999991</v>
      </c>
      <c r="E42" s="53">
        <v>104777.68410300001</v>
      </c>
      <c r="F42" s="53">
        <v>75805.539296500196</v>
      </c>
      <c r="G42" s="53">
        <v>0</v>
      </c>
      <c r="H42" s="53">
        <v>0</v>
      </c>
      <c r="I42" s="53">
        <f t="shared" si="0"/>
        <v>47.378462060312621</v>
      </c>
      <c r="J42" s="53">
        <f t="shared" si="1"/>
        <v>0</v>
      </c>
      <c r="K42" s="53">
        <f t="shared" si="2"/>
        <v>165000</v>
      </c>
      <c r="L42" s="53">
        <f t="shared" si="3"/>
        <v>104777.68410300001</v>
      </c>
      <c r="M42" s="53">
        <f t="shared" si="3"/>
        <v>75805.539296500196</v>
      </c>
      <c r="N42" s="53">
        <f t="shared" si="4"/>
        <v>45.942751088788</v>
      </c>
    </row>
    <row r="43" spans="1:14" ht="15" customHeight="1" x14ac:dyDescent="0.2">
      <c r="A43" s="58">
        <v>36</v>
      </c>
      <c r="B43" s="61" t="s">
        <v>49</v>
      </c>
      <c r="C43" s="53">
        <v>218250</v>
      </c>
      <c r="D43" s="53">
        <v>6749.9999999999964</v>
      </c>
      <c r="E43" s="53">
        <v>201266.4183625</v>
      </c>
      <c r="F43" s="53">
        <v>157685.9708899</v>
      </c>
      <c r="G43" s="53">
        <v>0</v>
      </c>
      <c r="H43" s="53">
        <v>0</v>
      </c>
      <c r="I43" s="53">
        <f t="shared" si="0"/>
        <v>72.250158483344791</v>
      </c>
      <c r="J43" s="53">
        <f t="shared" si="1"/>
        <v>0</v>
      </c>
      <c r="K43" s="53">
        <f t="shared" si="2"/>
        <v>225000</v>
      </c>
      <c r="L43" s="53">
        <f t="shared" si="3"/>
        <v>201266.4183625</v>
      </c>
      <c r="M43" s="53">
        <f t="shared" si="3"/>
        <v>157685.9708899</v>
      </c>
      <c r="N43" s="53">
        <f t="shared" si="4"/>
        <v>70.082653728844448</v>
      </c>
    </row>
    <row r="44" spans="1:14" ht="15" customHeight="1" x14ac:dyDescent="0.2">
      <c r="A44" s="66"/>
      <c r="B44" s="67" t="s">
        <v>6</v>
      </c>
      <c r="C44" s="54">
        <f t="shared" ref="C44:H44" si="5">SUM(C8:C43)</f>
        <v>4578528</v>
      </c>
      <c r="D44" s="54">
        <f t="shared" si="5"/>
        <v>1667354.74</v>
      </c>
      <c r="E44" s="54">
        <f t="shared" si="5"/>
        <v>4580253.145246</v>
      </c>
      <c r="F44" s="54">
        <f t="shared" si="5"/>
        <v>3466919.2679579291</v>
      </c>
      <c r="G44" s="54">
        <f t="shared" si="5"/>
        <v>0</v>
      </c>
      <c r="H44" s="54">
        <f t="shared" si="5"/>
        <v>0</v>
      </c>
      <c r="I44" s="54">
        <f t="shared" si="0"/>
        <v>75.721263863799209</v>
      </c>
      <c r="J44" s="54">
        <f t="shared" si="1"/>
        <v>0</v>
      </c>
      <c r="K44" s="54">
        <f t="shared" si="2"/>
        <v>6245882.7400000002</v>
      </c>
      <c r="L44" s="54">
        <f t="shared" si="3"/>
        <v>4580253.145246</v>
      </c>
      <c r="M44" s="54">
        <f t="shared" si="3"/>
        <v>3466919.2679579291</v>
      </c>
      <c r="N44" s="54">
        <f t="shared" si="4"/>
        <v>55.507274348188119</v>
      </c>
    </row>
    <row r="45" spans="1:14" ht="15" customHeight="1" x14ac:dyDescent="0.2">
      <c r="A45" s="109" t="s">
        <v>57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4" ht="15" customHeight="1" x14ac:dyDescent="0.2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</row>
    <row r="47" spans="1:14" ht="15" customHeight="1" x14ac:dyDescent="0.2">
      <c r="A47" s="111" t="str">
        <f>A3</f>
        <v>Disbursements under Crop Loans - 30.09.2020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1:14" ht="1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112" t="s">
        <v>2</v>
      </c>
      <c r="L48" s="112"/>
      <c r="M48" s="112"/>
      <c r="N48" s="112"/>
    </row>
    <row r="49" spans="1:14" ht="39.950000000000003" customHeight="1" x14ac:dyDescent="0.2">
      <c r="A49" s="113" t="s">
        <v>3</v>
      </c>
      <c r="B49" s="113" t="s">
        <v>56</v>
      </c>
      <c r="C49" s="102" t="str">
        <f>C5</f>
        <v>Crop Loan Target 
ACP 2020-21</v>
      </c>
      <c r="D49" s="102"/>
      <c r="E49" s="116" t="str">
        <f>E5</f>
        <v>Cumulative Achievement from 
01.04.2020</v>
      </c>
      <c r="F49" s="117"/>
      <c r="G49" s="117"/>
      <c r="H49" s="118"/>
      <c r="I49" s="102" t="s">
        <v>5</v>
      </c>
      <c r="J49" s="102"/>
      <c r="K49" s="102" t="s">
        <v>6</v>
      </c>
      <c r="L49" s="102"/>
      <c r="M49" s="102"/>
      <c r="N49" s="102"/>
    </row>
    <row r="50" spans="1:14" ht="15" customHeight="1" x14ac:dyDescent="0.2">
      <c r="A50" s="114"/>
      <c r="B50" s="114"/>
      <c r="C50" s="103" t="s">
        <v>7</v>
      </c>
      <c r="D50" s="103" t="s">
        <v>8</v>
      </c>
      <c r="E50" s="105" t="s">
        <v>7</v>
      </c>
      <c r="F50" s="106"/>
      <c r="G50" s="105" t="s">
        <v>8</v>
      </c>
      <c r="H50" s="106"/>
      <c r="I50" s="103" t="s">
        <v>7</v>
      </c>
      <c r="J50" s="103" t="s">
        <v>8</v>
      </c>
      <c r="K50" s="103" t="s">
        <v>9</v>
      </c>
      <c r="L50" s="107" t="s">
        <v>10</v>
      </c>
      <c r="M50" s="107"/>
      <c r="N50" s="103" t="s">
        <v>11</v>
      </c>
    </row>
    <row r="51" spans="1:14" ht="15" customHeight="1" x14ac:dyDescent="0.2">
      <c r="A51" s="115"/>
      <c r="B51" s="115"/>
      <c r="C51" s="104"/>
      <c r="D51" s="104"/>
      <c r="E51" s="57" t="s">
        <v>12</v>
      </c>
      <c r="F51" s="57" t="s">
        <v>13</v>
      </c>
      <c r="G51" s="57" t="s">
        <v>12</v>
      </c>
      <c r="H51" s="57" t="s">
        <v>13</v>
      </c>
      <c r="I51" s="104"/>
      <c r="J51" s="104"/>
      <c r="K51" s="104"/>
      <c r="L51" s="57" t="s">
        <v>12</v>
      </c>
      <c r="M51" s="57" t="s">
        <v>13</v>
      </c>
      <c r="N51" s="104"/>
    </row>
    <row r="52" spans="1:14" ht="15" customHeight="1" x14ac:dyDescent="0.2">
      <c r="A52" s="58">
        <v>1</v>
      </c>
      <c r="B52" s="61" t="s">
        <v>14</v>
      </c>
      <c r="C52" s="53">
        <v>1568.940732699102</v>
      </c>
      <c r="D52" s="53">
        <v>846.309267300898</v>
      </c>
      <c r="E52" s="53">
        <v>164</v>
      </c>
      <c r="F52" s="53">
        <v>266</v>
      </c>
      <c r="G52" s="53">
        <v>0</v>
      </c>
      <c r="H52" s="53">
        <v>0</v>
      </c>
      <c r="I52" s="53">
        <f t="shared" ref="I52:I87" si="6">(F52/C52)*100</f>
        <v>16.954113973597408</v>
      </c>
      <c r="J52" s="53">
        <f t="shared" ref="J52:J87" si="7">(H52/D52)*100</f>
        <v>0</v>
      </c>
      <c r="K52" s="53">
        <f t="shared" ref="K52:K87" si="8">C52+D52</f>
        <v>2415.25</v>
      </c>
      <c r="L52" s="53">
        <f t="shared" ref="L52:M87" si="9">E52+G52</f>
        <v>164</v>
      </c>
      <c r="M52" s="53">
        <f t="shared" si="9"/>
        <v>266</v>
      </c>
      <c r="N52" s="53">
        <f t="shared" ref="N52:N87" si="10">(M52/K52)*100</f>
        <v>11.013352655004658</v>
      </c>
    </row>
    <row r="53" spans="1:14" ht="15" customHeight="1" x14ac:dyDescent="0.2">
      <c r="A53" s="58">
        <v>2</v>
      </c>
      <c r="B53" s="61" t="s">
        <v>15</v>
      </c>
      <c r="C53" s="53">
        <v>304</v>
      </c>
      <c r="D53" s="53">
        <v>16</v>
      </c>
      <c r="E53" s="53">
        <v>354</v>
      </c>
      <c r="F53" s="53">
        <v>370</v>
      </c>
      <c r="G53" s="53">
        <v>0</v>
      </c>
      <c r="H53" s="53">
        <v>0</v>
      </c>
      <c r="I53" s="53">
        <f t="shared" si="6"/>
        <v>121.71052631578947</v>
      </c>
      <c r="J53" s="53">
        <f t="shared" si="7"/>
        <v>0</v>
      </c>
      <c r="K53" s="53">
        <f t="shared" si="8"/>
        <v>320</v>
      </c>
      <c r="L53" s="53">
        <f t="shared" si="9"/>
        <v>354</v>
      </c>
      <c r="M53" s="53">
        <f t="shared" si="9"/>
        <v>370</v>
      </c>
      <c r="N53" s="53">
        <f t="shared" si="10"/>
        <v>115.625</v>
      </c>
    </row>
    <row r="54" spans="1:14" ht="15" customHeight="1" x14ac:dyDescent="0.2">
      <c r="A54" s="58">
        <v>3</v>
      </c>
      <c r="B54" s="61" t="s">
        <v>16</v>
      </c>
      <c r="C54" s="53">
        <v>2800</v>
      </c>
      <c r="D54" s="53">
        <v>700</v>
      </c>
      <c r="E54" s="53">
        <v>1187</v>
      </c>
      <c r="F54" s="53">
        <v>1082</v>
      </c>
      <c r="G54" s="53">
        <v>0</v>
      </c>
      <c r="H54" s="53">
        <v>0</v>
      </c>
      <c r="I54" s="53">
        <f t="shared" si="6"/>
        <v>38.642857142857146</v>
      </c>
      <c r="J54" s="53">
        <f t="shared" si="7"/>
        <v>0</v>
      </c>
      <c r="K54" s="53">
        <f t="shared" si="8"/>
        <v>3500</v>
      </c>
      <c r="L54" s="53">
        <f t="shared" si="9"/>
        <v>1187</v>
      </c>
      <c r="M54" s="53">
        <f t="shared" si="9"/>
        <v>1082</v>
      </c>
      <c r="N54" s="53">
        <f t="shared" si="10"/>
        <v>30.914285714285718</v>
      </c>
    </row>
    <row r="55" spans="1:14" ht="15" customHeight="1" x14ac:dyDescent="0.2">
      <c r="A55" s="58">
        <v>4</v>
      </c>
      <c r="B55" s="61" t="s">
        <v>17</v>
      </c>
      <c r="C55" s="53">
        <v>2115.0667298796789</v>
      </c>
      <c r="D55" s="53">
        <v>529.36327012032098</v>
      </c>
      <c r="E55" s="53">
        <v>1025</v>
      </c>
      <c r="F55" s="53">
        <v>1252</v>
      </c>
      <c r="G55" s="53">
        <v>0</v>
      </c>
      <c r="H55" s="53">
        <v>0</v>
      </c>
      <c r="I55" s="53">
        <f t="shared" si="6"/>
        <v>59.194349866740289</v>
      </c>
      <c r="J55" s="53">
        <f t="shared" si="7"/>
        <v>0</v>
      </c>
      <c r="K55" s="53">
        <f t="shared" si="8"/>
        <v>2644.43</v>
      </c>
      <c r="L55" s="53">
        <f t="shared" si="9"/>
        <v>1025</v>
      </c>
      <c r="M55" s="53">
        <f t="shared" si="9"/>
        <v>1252</v>
      </c>
      <c r="N55" s="53">
        <f t="shared" si="10"/>
        <v>47.344796421156929</v>
      </c>
    </row>
    <row r="56" spans="1:14" ht="15" customHeight="1" x14ac:dyDescent="0.2">
      <c r="A56" s="58">
        <v>5</v>
      </c>
      <c r="B56" s="61" t="s">
        <v>18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 t="e">
        <f t="shared" si="6"/>
        <v>#DIV/0!</v>
      </c>
      <c r="J56" s="53" t="e">
        <f t="shared" si="7"/>
        <v>#DIV/0!</v>
      </c>
      <c r="K56" s="53">
        <f t="shared" si="8"/>
        <v>0</v>
      </c>
      <c r="L56" s="53">
        <f t="shared" si="9"/>
        <v>0</v>
      </c>
      <c r="M56" s="53">
        <f t="shared" si="9"/>
        <v>0</v>
      </c>
      <c r="N56" s="53" t="e">
        <f t="shared" si="10"/>
        <v>#DIV/0!</v>
      </c>
    </row>
    <row r="57" spans="1:14" ht="15" customHeight="1" x14ac:dyDescent="0.2">
      <c r="A57" s="58">
        <v>6</v>
      </c>
      <c r="B57" s="61" t="s">
        <v>19</v>
      </c>
      <c r="C57" s="53">
        <v>514.74752991546825</v>
      </c>
      <c r="D57" s="53">
        <v>35.262470084531742</v>
      </c>
      <c r="E57" s="53">
        <v>469</v>
      </c>
      <c r="F57" s="53">
        <v>547</v>
      </c>
      <c r="G57" s="53">
        <v>0</v>
      </c>
      <c r="H57" s="53">
        <v>0</v>
      </c>
      <c r="I57" s="53">
        <f t="shared" si="6"/>
        <v>106.26568719811598</v>
      </c>
      <c r="J57" s="53">
        <f t="shared" si="7"/>
        <v>0</v>
      </c>
      <c r="K57" s="53">
        <f t="shared" si="8"/>
        <v>550.01</v>
      </c>
      <c r="L57" s="53">
        <f t="shared" si="9"/>
        <v>469</v>
      </c>
      <c r="M57" s="53">
        <f t="shared" si="9"/>
        <v>547</v>
      </c>
      <c r="N57" s="53">
        <f t="shared" si="10"/>
        <v>99.452737222959584</v>
      </c>
    </row>
    <row r="58" spans="1:14" ht="15" customHeight="1" x14ac:dyDescent="0.2">
      <c r="A58" s="58">
        <v>7</v>
      </c>
      <c r="B58" s="61" t="s">
        <v>20</v>
      </c>
      <c r="C58" s="53">
        <v>1392.3011317911125</v>
      </c>
      <c r="D58" s="53">
        <v>154.69886820888746</v>
      </c>
      <c r="E58" s="53">
        <v>347</v>
      </c>
      <c r="F58" s="53">
        <v>302.45</v>
      </c>
      <c r="G58" s="53">
        <v>0</v>
      </c>
      <c r="H58" s="53">
        <v>0</v>
      </c>
      <c r="I58" s="53">
        <f t="shared" si="6"/>
        <v>21.723030535134026</v>
      </c>
      <c r="J58" s="53">
        <f t="shared" si="7"/>
        <v>0</v>
      </c>
      <c r="K58" s="53">
        <f t="shared" si="8"/>
        <v>1547</v>
      </c>
      <c r="L58" s="53">
        <f t="shared" si="9"/>
        <v>347</v>
      </c>
      <c r="M58" s="53">
        <f t="shared" si="9"/>
        <v>302.45</v>
      </c>
      <c r="N58" s="53">
        <f t="shared" si="10"/>
        <v>19.550743374272788</v>
      </c>
    </row>
    <row r="59" spans="1:14" ht="15" customHeight="1" x14ac:dyDescent="0.2">
      <c r="A59" s="58">
        <v>8</v>
      </c>
      <c r="B59" s="61" t="s">
        <v>21</v>
      </c>
      <c r="C59" s="53">
        <v>562.5</v>
      </c>
      <c r="D59" s="53">
        <v>67.5</v>
      </c>
      <c r="E59" s="53">
        <v>54</v>
      </c>
      <c r="F59" s="53">
        <v>63.3</v>
      </c>
      <c r="G59" s="53">
        <v>0</v>
      </c>
      <c r="H59" s="53">
        <v>0</v>
      </c>
      <c r="I59" s="53">
        <f t="shared" si="6"/>
        <v>11.253333333333334</v>
      </c>
      <c r="J59" s="53">
        <f t="shared" si="7"/>
        <v>0</v>
      </c>
      <c r="K59" s="53">
        <f t="shared" si="8"/>
        <v>630</v>
      </c>
      <c r="L59" s="53">
        <f t="shared" si="9"/>
        <v>54</v>
      </c>
      <c r="M59" s="53">
        <f t="shared" si="9"/>
        <v>63.3</v>
      </c>
      <c r="N59" s="53">
        <f t="shared" si="10"/>
        <v>10.047619047619047</v>
      </c>
    </row>
    <row r="60" spans="1:14" ht="15" customHeight="1" x14ac:dyDescent="0.2">
      <c r="A60" s="58">
        <v>9</v>
      </c>
      <c r="B60" s="61" t="s">
        <v>22</v>
      </c>
      <c r="C60" s="53">
        <v>180.7286</v>
      </c>
      <c r="D60" s="53">
        <v>33.151399999999995</v>
      </c>
      <c r="E60" s="53">
        <v>59</v>
      </c>
      <c r="F60" s="53">
        <v>85</v>
      </c>
      <c r="G60" s="53">
        <v>0</v>
      </c>
      <c r="H60" s="53">
        <v>0</v>
      </c>
      <c r="I60" s="53">
        <f t="shared" si="6"/>
        <v>47.03184775403561</v>
      </c>
      <c r="J60" s="53">
        <f t="shared" si="7"/>
        <v>0</v>
      </c>
      <c r="K60" s="53">
        <f t="shared" si="8"/>
        <v>213.88</v>
      </c>
      <c r="L60" s="53">
        <f t="shared" si="9"/>
        <v>59</v>
      </c>
      <c r="M60" s="53">
        <f t="shared" si="9"/>
        <v>85</v>
      </c>
      <c r="N60" s="53">
        <f t="shared" si="10"/>
        <v>39.741911352160095</v>
      </c>
    </row>
    <row r="61" spans="1:14" ht="15" customHeight="1" x14ac:dyDescent="0.2">
      <c r="A61" s="58">
        <v>10</v>
      </c>
      <c r="B61" s="61" t="s">
        <v>23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 t="e">
        <f t="shared" si="6"/>
        <v>#DIV/0!</v>
      </c>
      <c r="J61" s="53" t="e">
        <f t="shared" si="7"/>
        <v>#DIV/0!</v>
      </c>
      <c r="K61" s="53">
        <f t="shared" si="8"/>
        <v>0</v>
      </c>
      <c r="L61" s="53">
        <f t="shared" si="9"/>
        <v>0</v>
      </c>
      <c r="M61" s="53">
        <f t="shared" si="9"/>
        <v>0</v>
      </c>
      <c r="N61" s="53" t="e">
        <f t="shared" si="10"/>
        <v>#DIV/0!</v>
      </c>
    </row>
    <row r="62" spans="1:14" ht="15" customHeight="1" x14ac:dyDescent="0.2">
      <c r="A62" s="58">
        <v>11</v>
      </c>
      <c r="B62" s="61" t="s">
        <v>24</v>
      </c>
      <c r="C62" s="53">
        <v>29.240999999999996</v>
      </c>
      <c r="D62" s="53">
        <v>3.2490000000000059</v>
      </c>
      <c r="E62" s="53">
        <v>29</v>
      </c>
      <c r="F62" s="53">
        <v>18.66</v>
      </c>
      <c r="G62" s="53">
        <v>0</v>
      </c>
      <c r="H62" s="53">
        <v>0</v>
      </c>
      <c r="I62" s="53">
        <f t="shared" si="6"/>
        <v>63.814507027803437</v>
      </c>
      <c r="J62" s="53">
        <f t="shared" si="7"/>
        <v>0</v>
      </c>
      <c r="K62" s="53">
        <f t="shared" si="8"/>
        <v>32.49</v>
      </c>
      <c r="L62" s="53">
        <f t="shared" si="9"/>
        <v>29</v>
      </c>
      <c r="M62" s="53">
        <f t="shared" si="9"/>
        <v>18.66</v>
      </c>
      <c r="N62" s="53">
        <f t="shared" si="10"/>
        <v>57.433056325023081</v>
      </c>
    </row>
    <row r="63" spans="1:14" ht="15" customHeight="1" x14ac:dyDescent="0.2">
      <c r="A63" s="58">
        <v>12</v>
      </c>
      <c r="B63" s="61" t="s">
        <v>25</v>
      </c>
      <c r="C63" s="53">
        <v>1139.9476941831633</v>
      </c>
      <c r="D63" s="53">
        <v>267.97230581683675</v>
      </c>
      <c r="E63" s="53">
        <v>283</v>
      </c>
      <c r="F63" s="53">
        <v>282.44</v>
      </c>
      <c r="G63" s="53">
        <v>0</v>
      </c>
      <c r="H63" s="53">
        <v>0</v>
      </c>
      <c r="I63" s="53">
        <f t="shared" si="6"/>
        <v>24.776575402644607</v>
      </c>
      <c r="J63" s="53">
        <f t="shared" si="7"/>
        <v>0</v>
      </c>
      <c r="K63" s="53">
        <f t="shared" si="8"/>
        <v>1407.92</v>
      </c>
      <c r="L63" s="53">
        <f t="shared" si="9"/>
        <v>283</v>
      </c>
      <c r="M63" s="53">
        <f t="shared" si="9"/>
        <v>282.44</v>
      </c>
      <c r="N63" s="53">
        <f t="shared" si="10"/>
        <v>20.060798909028922</v>
      </c>
    </row>
    <row r="64" spans="1:14" ht="15" customHeight="1" x14ac:dyDescent="0.2">
      <c r="A64" s="58">
        <v>13</v>
      </c>
      <c r="B64" s="61" t="s">
        <v>26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 t="e">
        <f t="shared" si="6"/>
        <v>#DIV/0!</v>
      </c>
      <c r="J64" s="53" t="e">
        <f t="shared" si="7"/>
        <v>#DIV/0!</v>
      </c>
      <c r="K64" s="53">
        <f t="shared" si="8"/>
        <v>0</v>
      </c>
      <c r="L64" s="53">
        <f t="shared" si="9"/>
        <v>0</v>
      </c>
      <c r="M64" s="53">
        <f t="shared" si="9"/>
        <v>0</v>
      </c>
      <c r="N64" s="53" t="e">
        <f t="shared" si="10"/>
        <v>#DIV/0!</v>
      </c>
    </row>
    <row r="65" spans="1:14" ht="15" customHeight="1" x14ac:dyDescent="0.2">
      <c r="A65" s="58">
        <v>14</v>
      </c>
      <c r="B65" s="61" t="s">
        <v>27</v>
      </c>
      <c r="C65" s="53">
        <v>1134.2595277500002</v>
      </c>
      <c r="D65" s="53">
        <v>492.91047224999988</v>
      </c>
      <c r="E65" s="53">
        <v>705</v>
      </c>
      <c r="F65" s="53">
        <v>792</v>
      </c>
      <c r="G65" s="53">
        <v>0</v>
      </c>
      <c r="H65" s="53">
        <v>0</v>
      </c>
      <c r="I65" s="53">
        <f t="shared" si="6"/>
        <v>69.825289594090421</v>
      </c>
      <c r="J65" s="53">
        <f t="shared" si="7"/>
        <v>0</v>
      </c>
      <c r="K65" s="53">
        <f t="shared" si="8"/>
        <v>1627.17</v>
      </c>
      <c r="L65" s="53">
        <f t="shared" si="9"/>
        <v>705</v>
      </c>
      <c r="M65" s="53">
        <f t="shared" si="9"/>
        <v>792</v>
      </c>
      <c r="N65" s="53">
        <f t="shared" si="10"/>
        <v>48.673463743800582</v>
      </c>
    </row>
    <row r="66" spans="1:14" ht="15" customHeight="1" x14ac:dyDescent="0.2">
      <c r="A66" s="58">
        <v>15</v>
      </c>
      <c r="B66" s="61" t="s">
        <v>28</v>
      </c>
      <c r="C66" s="53">
        <v>49.999975808609328</v>
      </c>
      <c r="D66" s="53">
        <v>50.000024191390672</v>
      </c>
      <c r="E66" s="53">
        <v>1</v>
      </c>
      <c r="F66" s="53">
        <v>2</v>
      </c>
      <c r="G66" s="53">
        <v>0</v>
      </c>
      <c r="H66" s="53">
        <v>0</v>
      </c>
      <c r="I66" s="53">
        <f t="shared" si="6"/>
        <v>4.0000019353121905</v>
      </c>
      <c r="J66" s="53">
        <f t="shared" si="7"/>
        <v>0</v>
      </c>
      <c r="K66" s="53">
        <f t="shared" si="8"/>
        <v>100</v>
      </c>
      <c r="L66" s="53">
        <f t="shared" si="9"/>
        <v>1</v>
      </c>
      <c r="M66" s="53">
        <f t="shared" si="9"/>
        <v>2</v>
      </c>
      <c r="N66" s="53">
        <f t="shared" si="10"/>
        <v>2</v>
      </c>
    </row>
    <row r="67" spans="1:14" ht="15" customHeight="1" x14ac:dyDescent="0.2">
      <c r="A67" s="58">
        <v>16</v>
      </c>
      <c r="B67" s="61" t="s">
        <v>29</v>
      </c>
      <c r="C67" s="53">
        <v>1141.9380353244137</v>
      </c>
      <c r="D67" s="53">
        <v>287.0619646755863</v>
      </c>
      <c r="E67" s="53">
        <v>410</v>
      </c>
      <c r="F67" s="53">
        <v>298</v>
      </c>
      <c r="G67" s="53">
        <v>0</v>
      </c>
      <c r="H67" s="53">
        <v>0</v>
      </c>
      <c r="I67" s="53">
        <f t="shared" si="6"/>
        <v>26.095986890859717</v>
      </c>
      <c r="J67" s="53">
        <f t="shared" si="7"/>
        <v>0</v>
      </c>
      <c r="K67" s="53">
        <f t="shared" si="8"/>
        <v>1429</v>
      </c>
      <c r="L67" s="53">
        <f t="shared" si="9"/>
        <v>410</v>
      </c>
      <c r="M67" s="53">
        <f t="shared" si="9"/>
        <v>298</v>
      </c>
      <c r="N67" s="53">
        <f t="shared" si="10"/>
        <v>20.853743876836951</v>
      </c>
    </row>
    <row r="68" spans="1:14" ht="15" customHeight="1" x14ac:dyDescent="0.2">
      <c r="A68" s="58">
        <v>17</v>
      </c>
      <c r="B68" s="61" t="s">
        <v>30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 t="e">
        <f>(F68/C68)*100</f>
        <v>#DIV/0!</v>
      </c>
      <c r="J68" s="53" t="e">
        <f>(H68/D68)*100</f>
        <v>#DIV/0!</v>
      </c>
      <c r="K68" s="53">
        <f>C68+D68</f>
        <v>0</v>
      </c>
      <c r="L68" s="53">
        <f>E68+G68</f>
        <v>0</v>
      </c>
      <c r="M68" s="53">
        <f>F68+H68</f>
        <v>0</v>
      </c>
      <c r="N68" s="53" t="e">
        <f>(M68/K68)*100</f>
        <v>#DIV/0!</v>
      </c>
    </row>
    <row r="69" spans="1:14" ht="15" customHeight="1" x14ac:dyDescent="0.2">
      <c r="A69" s="58">
        <v>18</v>
      </c>
      <c r="B69" s="65" t="s">
        <v>31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 t="e">
        <f>(F69/C69)*100</f>
        <v>#DIV/0!</v>
      </c>
      <c r="J69" s="53" t="e">
        <f>(H69/D69)*100</f>
        <v>#DIV/0!</v>
      </c>
      <c r="K69" s="53">
        <f>C69+D69</f>
        <v>0</v>
      </c>
      <c r="L69" s="53">
        <f>E69+G69</f>
        <v>0</v>
      </c>
      <c r="M69" s="53">
        <f>F69+H69</f>
        <v>0</v>
      </c>
      <c r="N69" s="53" t="e">
        <f>(M69/K69)*100</f>
        <v>#DIV/0!</v>
      </c>
    </row>
    <row r="70" spans="1:14" ht="15" customHeight="1" x14ac:dyDescent="0.2">
      <c r="A70" s="58">
        <v>19</v>
      </c>
      <c r="B70" s="61" t="s">
        <v>32</v>
      </c>
      <c r="C70" s="53">
        <v>5315.7</v>
      </c>
      <c r="D70" s="53">
        <v>794.30000000000018</v>
      </c>
      <c r="E70" s="53">
        <v>1999</v>
      </c>
      <c r="F70" s="53">
        <v>3722</v>
      </c>
      <c r="G70" s="53">
        <v>0</v>
      </c>
      <c r="H70" s="53">
        <v>0</v>
      </c>
      <c r="I70" s="53">
        <f t="shared" si="6"/>
        <v>70.019000319807361</v>
      </c>
      <c r="J70" s="53">
        <f t="shared" si="7"/>
        <v>0</v>
      </c>
      <c r="K70" s="53">
        <f t="shared" si="8"/>
        <v>6110</v>
      </c>
      <c r="L70" s="53">
        <f t="shared" si="9"/>
        <v>1999</v>
      </c>
      <c r="M70" s="53">
        <f t="shared" si="9"/>
        <v>3722</v>
      </c>
      <c r="N70" s="53">
        <f t="shared" si="10"/>
        <v>60.916530278232408</v>
      </c>
    </row>
    <row r="71" spans="1:14" ht="15" customHeight="1" x14ac:dyDescent="0.2">
      <c r="A71" s="58">
        <v>20</v>
      </c>
      <c r="B71" s="61" t="s">
        <v>33</v>
      </c>
      <c r="C71" s="53">
        <v>1056.8015812907579</v>
      </c>
      <c r="D71" s="53">
        <v>264.19841870924211</v>
      </c>
      <c r="E71" s="53">
        <v>90</v>
      </c>
      <c r="F71" s="53">
        <v>210</v>
      </c>
      <c r="G71" s="53">
        <v>0</v>
      </c>
      <c r="H71" s="53">
        <v>0</v>
      </c>
      <c r="I71" s="53">
        <f t="shared" si="6"/>
        <v>19.871279880515498</v>
      </c>
      <c r="J71" s="53">
        <f t="shared" si="7"/>
        <v>0</v>
      </c>
      <c r="K71" s="53">
        <f t="shared" si="8"/>
        <v>1321</v>
      </c>
      <c r="L71" s="53">
        <f t="shared" si="9"/>
        <v>90</v>
      </c>
      <c r="M71" s="53">
        <f t="shared" si="9"/>
        <v>210</v>
      </c>
      <c r="N71" s="53">
        <f t="shared" si="10"/>
        <v>15.897047691143074</v>
      </c>
    </row>
    <row r="72" spans="1:14" ht="15" customHeight="1" x14ac:dyDescent="0.2">
      <c r="A72" s="58">
        <v>21</v>
      </c>
      <c r="B72" s="61" t="s">
        <v>34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 t="e">
        <f t="shared" si="6"/>
        <v>#DIV/0!</v>
      </c>
      <c r="J72" s="53" t="e">
        <f t="shared" si="7"/>
        <v>#DIV/0!</v>
      </c>
      <c r="K72" s="53">
        <f t="shared" si="8"/>
        <v>0</v>
      </c>
      <c r="L72" s="53">
        <f t="shared" si="9"/>
        <v>0</v>
      </c>
      <c r="M72" s="53">
        <f t="shared" si="9"/>
        <v>0</v>
      </c>
      <c r="N72" s="53" t="e">
        <f t="shared" si="10"/>
        <v>#DIV/0!</v>
      </c>
    </row>
    <row r="73" spans="1:14" ht="15" customHeight="1" x14ac:dyDescent="0.2">
      <c r="A73" s="58">
        <v>22</v>
      </c>
      <c r="B73" s="61" t="s">
        <v>35</v>
      </c>
      <c r="C73" s="53">
        <v>559.10031746031746</v>
      </c>
      <c r="D73" s="53">
        <v>241.42968253968252</v>
      </c>
      <c r="E73" s="53">
        <v>6</v>
      </c>
      <c r="F73" s="53">
        <v>43</v>
      </c>
      <c r="G73" s="53">
        <v>0</v>
      </c>
      <c r="H73" s="53">
        <v>0</v>
      </c>
      <c r="I73" s="53">
        <f t="shared" si="6"/>
        <v>7.6909274878120524</v>
      </c>
      <c r="J73" s="53">
        <f t="shared" si="7"/>
        <v>0</v>
      </c>
      <c r="K73" s="53">
        <f t="shared" si="8"/>
        <v>800.53</v>
      </c>
      <c r="L73" s="53">
        <f t="shared" si="9"/>
        <v>6</v>
      </c>
      <c r="M73" s="53">
        <f t="shared" si="9"/>
        <v>43</v>
      </c>
      <c r="N73" s="53">
        <f t="shared" si="10"/>
        <v>5.3714414200592104</v>
      </c>
    </row>
    <row r="74" spans="1:14" ht="15" customHeight="1" x14ac:dyDescent="0.2">
      <c r="A74" s="58">
        <v>23</v>
      </c>
      <c r="B74" s="61" t="s">
        <v>36</v>
      </c>
      <c r="C74" s="53">
        <v>1392.3052521322759</v>
      </c>
      <c r="D74" s="53">
        <v>596.69474786772412</v>
      </c>
      <c r="E74" s="53">
        <v>481</v>
      </c>
      <c r="F74" s="53">
        <v>646</v>
      </c>
      <c r="G74" s="53">
        <v>0</v>
      </c>
      <c r="H74" s="53">
        <v>0</v>
      </c>
      <c r="I74" s="53">
        <f t="shared" si="6"/>
        <v>46.397871372722996</v>
      </c>
      <c r="J74" s="53">
        <f t="shared" si="7"/>
        <v>0</v>
      </c>
      <c r="K74" s="53">
        <f t="shared" si="8"/>
        <v>1989</v>
      </c>
      <c r="L74" s="53">
        <f t="shared" si="9"/>
        <v>481</v>
      </c>
      <c r="M74" s="53">
        <f t="shared" si="9"/>
        <v>646</v>
      </c>
      <c r="N74" s="53">
        <f t="shared" si="10"/>
        <v>32.478632478632477</v>
      </c>
    </row>
    <row r="75" spans="1:14" ht="15" customHeight="1" x14ac:dyDescent="0.2">
      <c r="A75" s="58">
        <v>24</v>
      </c>
      <c r="B75" s="59" t="s">
        <v>37</v>
      </c>
      <c r="C75" s="53">
        <v>80.392499999999998</v>
      </c>
      <c r="D75" s="53">
        <v>20.857500000000002</v>
      </c>
      <c r="E75" s="53">
        <v>17</v>
      </c>
      <c r="F75" s="53">
        <v>15</v>
      </c>
      <c r="G75" s="53">
        <v>0</v>
      </c>
      <c r="H75" s="53">
        <v>0</v>
      </c>
      <c r="I75" s="53">
        <f>(F75/C75)*100</f>
        <v>18.658456945610599</v>
      </c>
      <c r="J75" s="53">
        <f>(H75/D75)*100</f>
        <v>0</v>
      </c>
      <c r="K75" s="53">
        <f>C75+D75</f>
        <v>101.25</v>
      </c>
      <c r="L75" s="53">
        <f>E75+G75</f>
        <v>17</v>
      </c>
      <c r="M75" s="53">
        <f>F75+H75</f>
        <v>15</v>
      </c>
      <c r="N75" s="53">
        <f>(M75/K75)*100</f>
        <v>14.814814814814813</v>
      </c>
    </row>
    <row r="76" spans="1:14" ht="15" customHeight="1" x14ac:dyDescent="0.2">
      <c r="A76" s="58">
        <v>25</v>
      </c>
      <c r="B76" s="61" t="s">
        <v>38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 t="e">
        <f t="shared" si="6"/>
        <v>#DIV/0!</v>
      </c>
      <c r="J76" s="53" t="e">
        <f t="shared" si="7"/>
        <v>#DIV/0!</v>
      </c>
      <c r="K76" s="53">
        <f t="shared" si="8"/>
        <v>0</v>
      </c>
      <c r="L76" s="53">
        <f t="shared" si="9"/>
        <v>0</v>
      </c>
      <c r="M76" s="53">
        <f t="shared" si="9"/>
        <v>0</v>
      </c>
      <c r="N76" s="53" t="e">
        <f t="shared" si="10"/>
        <v>#DIV/0!</v>
      </c>
    </row>
    <row r="77" spans="1:14" ht="15" customHeight="1" x14ac:dyDescent="0.2">
      <c r="A77" s="58">
        <v>26</v>
      </c>
      <c r="B77" s="61" t="s">
        <v>39</v>
      </c>
      <c r="C77" s="53">
        <v>28.560962136139846</v>
      </c>
      <c r="D77" s="53">
        <v>15.379037863860152</v>
      </c>
      <c r="E77" s="53">
        <v>0</v>
      </c>
      <c r="F77" s="53">
        <v>0</v>
      </c>
      <c r="G77" s="53">
        <v>0</v>
      </c>
      <c r="H77" s="53">
        <v>0</v>
      </c>
      <c r="I77" s="53">
        <f t="shared" si="6"/>
        <v>0</v>
      </c>
      <c r="J77" s="53">
        <f t="shared" si="7"/>
        <v>0</v>
      </c>
      <c r="K77" s="53">
        <f t="shared" si="8"/>
        <v>43.94</v>
      </c>
      <c r="L77" s="53">
        <f t="shared" si="9"/>
        <v>0</v>
      </c>
      <c r="M77" s="53">
        <f t="shared" si="9"/>
        <v>0</v>
      </c>
      <c r="N77" s="53">
        <f t="shared" si="10"/>
        <v>0</v>
      </c>
    </row>
    <row r="78" spans="1:14" ht="15" customHeight="1" x14ac:dyDescent="0.2">
      <c r="A78" s="58">
        <v>27</v>
      </c>
      <c r="B78" s="61" t="s">
        <v>40</v>
      </c>
      <c r="C78" s="53">
        <v>139.84253214285715</v>
      </c>
      <c r="D78" s="53">
        <v>35.007467857142842</v>
      </c>
      <c r="E78" s="53">
        <v>0</v>
      </c>
      <c r="F78" s="53">
        <v>0</v>
      </c>
      <c r="G78" s="53">
        <v>0</v>
      </c>
      <c r="H78" s="53">
        <v>0</v>
      </c>
      <c r="I78" s="53">
        <f t="shared" si="6"/>
        <v>0</v>
      </c>
      <c r="J78" s="53">
        <f t="shared" si="7"/>
        <v>0</v>
      </c>
      <c r="K78" s="53">
        <f t="shared" si="8"/>
        <v>174.85</v>
      </c>
      <c r="L78" s="53">
        <f t="shared" si="9"/>
        <v>0</v>
      </c>
      <c r="M78" s="53">
        <f t="shared" si="9"/>
        <v>0</v>
      </c>
      <c r="N78" s="53">
        <f t="shared" si="10"/>
        <v>0</v>
      </c>
    </row>
    <row r="79" spans="1:14" ht="15" customHeight="1" x14ac:dyDescent="0.2">
      <c r="A79" s="58">
        <v>28</v>
      </c>
      <c r="B79" s="61" t="s">
        <v>41</v>
      </c>
      <c r="C79" s="53">
        <v>13.449911190053287</v>
      </c>
      <c r="D79" s="53">
        <v>16.550088809946715</v>
      </c>
      <c r="E79" s="53">
        <v>5</v>
      </c>
      <c r="F79" s="53">
        <v>6</v>
      </c>
      <c r="G79" s="53">
        <v>0</v>
      </c>
      <c r="H79" s="53">
        <v>0</v>
      </c>
      <c r="I79" s="53">
        <f t="shared" si="6"/>
        <v>44.609959985737483</v>
      </c>
      <c r="J79" s="53">
        <f t="shared" si="7"/>
        <v>0</v>
      </c>
      <c r="K79" s="53">
        <f t="shared" si="8"/>
        <v>30</v>
      </c>
      <c r="L79" s="53">
        <f t="shared" si="9"/>
        <v>5</v>
      </c>
      <c r="M79" s="53">
        <f t="shared" si="9"/>
        <v>6</v>
      </c>
      <c r="N79" s="53">
        <f t="shared" si="10"/>
        <v>20</v>
      </c>
    </row>
    <row r="80" spans="1:14" ht="15" customHeight="1" x14ac:dyDescent="0.2">
      <c r="A80" s="58">
        <v>29</v>
      </c>
      <c r="B80" s="61" t="s">
        <v>42</v>
      </c>
      <c r="C80" s="53">
        <v>14.426782273603083</v>
      </c>
      <c r="D80" s="53">
        <v>10.573217726396917</v>
      </c>
      <c r="E80" s="53">
        <v>0</v>
      </c>
      <c r="F80" s="53">
        <v>0</v>
      </c>
      <c r="G80" s="53">
        <v>0</v>
      </c>
      <c r="H80" s="53">
        <v>0</v>
      </c>
      <c r="I80" s="53">
        <f t="shared" si="6"/>
        <v>0</v>
      </c>
      <c r="J80" s="53">
        <f t="shared" si="7"/>
        <v>0</v>
      </c>
      <c r="K80" s="53">
        <f t="shared" si="8"/>
        <v>25</v>
      </c>
      <c r="L80" s="53">
        <f t="shared" si="9"/>
        <v>0</v>
      </c>
      <c r="M80" s="53">
        <f t="shared" si="9"/>
        <v>0</v>
      </c>
      <c r="N80" s="53">
        <f t="shared" si="10"/>
        <v>0</v>
      </c>
    </row>
    <row r="81" spans="1:14" ht="15" customHeight="1" x14ac:dyDescent="0.2">
      <c r="A81" s="58">
        <v>30</v>
      </c>
      <c r="B81" s="61" t="s">
        <v>43</v>
      </c>
      <c r="C81" s="53">
        <v>194.57142857142858</v>
      </c>
      <c r="D81" s="53">
        <v>75.428571428571416</v>
      </c>
      <c r="E81" s="53">
        <v>2</v>
      </c>
      <c r="F81" s="53">
        <v>3</v>
      </c>
      <c r="G81" s="53">
        <v>0</v>
      </c>
      <c r="H81" s="53">
        <v>0</v>
      </c>
      <c r="I81" s="53">
        <f t="shared" si="6"/>
        <v>1.541850220264317</v>
      </c>
      <c r="J81" s="53">
        <f t="shared" si="7"/>
        <v>0</v>
      </c>
      <c r="K81" s="53">
        <f t="shared" si="8"/>
        <v>270</v>
      </c>
      <c r="L81" s="53">
        <f t="shared" si="9"/>
        <v>2</v>
      </c>
      <c r="M81" s="53">
        <f t="shared" si="9"/>
        <v>3</v>
      </c>
      <c r="N81" s="53">
        <f t="shared" si="10"/>
        <v>1.1111111111111112</v>
      </c>
    </row>
    <row r="82" spans="1:14" ht="15" customHeight="1" x14ac:dyDescent="0.2">
      <c r="A82" s="58">
        <v>31</v>
      </c>
      <c r="B82" s="61" t="s">
        <v>44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 t="e">
        <f t="shared" si="6"/>
        <v>#DIV/0!</v>
      </c>
      <c r="J82" s="53" t="e">
        <f t="shared" si="7"/>
        <v>#DIV/0!</v>
      </c>
      <c r="K82" s="53">
        <f t="shared" si="8"/>
        <v>0</v>
      </c>
      <c r="L82" s="53">
        <f t="shared" si="9"/>
        <v>0</v>
      </c>
      <c r="M82" s="53">
        <f t="shared" si="9"/>
        <v>0</v>
      </c>
      <c r="N82" s="53" t="e">
        <f t="shared" si="10"/>
        <v>#DIV/0!</v>
      </c>
    </row>
    <row r="83" spans="1:14" ht="15" customHeight="1" x14ac:dyDescent="0.2">
      <c r="A83" s="58">
        <v>32</v>
      </c>
      <c r="B83" s="61" t="s">
        <v>45</v>
      </c>
      <c r="C83" s="53">
        <v>110.3724182364398</v>
      </c>
      <c r="D83" s="53">
        <v>256.62758176356022</v>
      </c>
      <c r="E83" s="53">
        <v>2</v>
      </c>
      <c r="F83" s="53">
        <v>8.3000000000000007</v>
      </c>
      <c r="G83" s="53">
        <v>0</v>
      </c>
      <c r="H83" s="53">
        <v>0</v>
      </c>
      <c r="I83" s="53">
        <f t="shared" si="6"/>
        <v>7.5199946985122139</v>
      </c>
      <c r="J83" s="53">
        <f t="shared" si="7"/>
        <v>0</v>
      </c>
      <c r="K83" s="53">
        <f t="shared" si="8"/>
        <v>367</v>
      </c>
      <c r="L83" s="53">
        <f t="shared" si="9"/>
        <v>2</v>
      </c>
      <c r="M83" s="53">
        <f t="shared" si="9"/>
        <v>8.3000000000000007</v>
      </c>
      <c r="N83" s="53">
        <f t="shared" si="10"/>
        <v>2.26158038147139</v>
      </c>
    </row>
    <row r="84" spans="1:14" ht="15" customHeight="1" x14ac:dyDescent="0.2">
      <c r="A84" s="58">
        <v>33</v>
      </c>
      <c r="B84" s="61" t="s">
        <v>46</v>
      </c>
      <c r="C84" s="53">
        <v>330.82038363636366</v>
      </c>
      <c r="D84" s="53">
        <v>105.53961636363636</v>
      </c>
      <c r="E84" s="53">
        <v>4</v>
      </c>
      <c r="F84" s="53">
        <v>3</v>
      </c>
      <c r="G84" s="53">
        <v>0</v>
      </c>
      <c r="H84" s="53">
        <v>0</v>
      </c>
      <c r="I84" s="53">
        <f t="shared" si="6"/>
        <v>0.90683650355039402</v>
      </c>
      <c r="J84" s="53">
        <f t="shared" si="7"/>
        <v>0</v>
      </c>
      <c r="K84" s="53">
        <f t="shared" si="8"/>
        <v>436.36</v>
      </c>
      <c r="L84" s="53">
        <f t="shared" si="9"/>
        <v>4</v>
      </c>
      <c r="M84" s="53">
        <f t="shared" si="9"/>
        <v>3</v>
      </c>
      <c r="N84" s="53">
        <f t="shared" si="10"/>
        <v>0.68750572921441011</v>
      </c>
    </row>
    <row r="85" spans="1:14" ht="15" customHeight="1" x14ac:dyDescent="0.2">
      <c r="A85" s="58">
        <v>34</v>
      </c>
      <c r="B85" s="61" t="s">
        <v>47</v>
      </c>
      <c r="C85" s="53">
        <v>3591.0154947714195</v>
      </c>
      <c r="D85" s="53">
        <v>403.63450522858057</v>
      </c>
      <c r="E85" s="53">
        <v>1742</v>
      </c>
      <c r="F85" s="53">
        <v>2114</v>
      </c>
      <c r="G85" s="53">
        <v>0</v>
      </c>
      <c r="H85" s="53">
        <v>0</v>
      </c>
      <c r="I85" s="53">
        <f t="shared" si="6"/>
        <v>58.869141697606722</v>
      </c>
      <c r="J85" s="53">
        <f t="shared" si="7"/>
        <v>0</v>
      </c>
      <c r="K85" s="53">
        <f t="shared" si="8"/>
        <v>3994.65</v>
      </c>
      <c r="L85" s="53">
        <f t="shared" si="9"/>
        <v>1742</v>
      </c>
      <c r="M85" s="53">
        <f t="shared" si="9"/>
        <v>2114</v>
      </c>
      <c r="N85" s="53">
        <f t="shared" si="10"/>
        <v>52.920781545316864</v>
      </c>
    </row>
    <row r="86" spans="1:14" ht="15" customHeight="1" x14ac:dyDescent="0.2">
      <c r="A86" s="58">
        <v>35</v>
      </c>
      <c r="B86" s="61" t="s">
        <v>48</v>
      </c>
      <c r="C86" s="53">
        <v>2424.242424242424</v>
      </c>
      <c r="D86" s="53">
        <v>75.757575757575978</v>
      </c>
      <c r="E86" s="53">
        <v>948</v>
      </c>
      <c r="F86" s="53">
        <v>832.9</v>
      </c>
      <c r="G86" s="53">
        <v>0</v>
      </c>
      <c r="H86" s="53">
        <v>0</v>
      </c>
      <c r="I86" s="53">
        <f t="shared" si="6"/>
        <v>34.357124999999996</v>
      </c>
      <c r="J86" s="53">
        <f t="shared" si="7"/>
        <v>0</v>
      </c>
      <c r="K86" s="53">
        <f t="shared" si="8"/>
        <v>2500</v>
      </c>
      <c r="L86" s="53">
        <f t="shared" si="9"/>
        <v>948</v>
      </c>
      <c r="M86" s="53">
        <f t="shared" si="9"/>
        <v>832.9</v>
      </c>
      <c r="N86" s="53">
        <f t="shared" si="10"/>
        <v>33.316000000000003</v>
      </c>
    </row>
    <row r="87" spans="1:14" ht="15" customHeight="1" x14ac:dyDescent="0.2">
      <c r="A87" s="58">
        <v>36</v>
      </c>
      <c r="B87" s="61" t="s">
        <v>49</v>
      </c>
      <c r="C87" s="53">
        <v>3589</v>
      </c>
      <c r="D87" s="53">
        <v>111</v>
      </c>
      <c r="E87" s="53">
        <v>2640</v>
      </c>
      <c r="F87" s="53">
        <v>1806.25</v>
      </c>
      <c r="G87" s="53">
        <v>0</v>
      </c>
      <c r="H87" s="53">
        <v>0</v>
      </c>
      <c r="I87" s="53">
        <f t="shared" si="6"/>
        <v>50.327389244915025</v>
      </c>
      <c r="J87" s="53">
        <f t="shared" si="7"/>
        <v>0</v>
      </c>
      <c r="K87" s="53">
        <f t="shared" si="8"/>
        <v>3700</v>
      </c>
      <c r="L87" s="53">
        <f t="shared" si="9"/>
        <v>2640</v>
      </c>
      <c r="M87" s="53">
        <f t="shared" si="9"/>
        <v>1806.25</v>
      </c>
      <c r="N87" s="53">
        <f t="shared" si="10"/>
        <v>48.817567567567565</v>
      </c>
    </row>
    <row r="88" spans="1:14" ht="15" customHeight="1" x14ac:dyDescent="0.2">
      <c r="A88" s="66"/>
      <c r="B88" s="67" t="s">
        <v>6</v>
      </c>
      <c r="C88" s="54">
        <f t="shared" ref="C88:H88" si="11">SUM(C52:C87)</f>
        <v>31774.27294543563</v>
      </c>
      <c r="D88" s="54">
        <f t="shared" si="11"/>
        <v>6506.4570545643728</v>
      </c>
      <c r="E88" s="54">
        <f t="shared" si="11"/>
        <v>13023</v>
      </c>
      <c r="F88" s="54">
        <f t="shared" si="11"/>
        <v>14770.299999999997</v>
      </c>
      <c r="G88" s="54">
        <f t="shared" si="11"/>
        <v>0</v>
      </c>
      <c r="H88" s="54">
        <f t="shared" si="11"/>
        <v>0</v>
      </c>
      <c r="I88" s="54">
        <f>(F88/C88)*100</f>
        <v>46.485091965327719</v>
      </c>
      <c r="J88" s="54">
        <f>(H88/D88)*100</f>
        <v>0</v>
      </c>
      <c r="K88" s="54">
        <f>C88+D88</f>
        <v>38280.730000000003</v>
      </c>
      <c r="L88" s="54">
        <f>E88+G88</f>
        <v>13023</v>
      </c>
      <c r="M88" s="54">
        <f>F88+H88</f>
        <v>14770.299999999997</v>
      </c>
      <c r="N88" s="54">
        <f>(M88/K88)*100</f>
        <v>38.584164931024034</v>
      </c>
    </row>
    <row r="89" spans="1:14" ht="15" customHeight="1" x14ac:dyDescent="0.2">
      <c r="A89" s="109" t="s">
        <v>58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</row>
    <row r="90" spans="1:14" ht="15" customHeight="1" x14ac:dyDescent="0.2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</row>
    <row r="91" spans="1:14" ht="15" customHeight="1" x14ac:dyDescent="0.2">
      <c r="A91" s="111" t="str">
        <f>A3</f>
        <v>Disbursements under Crop Loans - 30.09.2020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</row>
    <row r="92" spans="1:14" ht="15" customHeight="1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112" t="s">
        <v>2</v>
      </c>
      <c r="L92" s="112"/>
      <c r="M92" s="112"/>
      <c r="N92" s="112"/>
    </row>
    <row r="93" spans="1:14" ht="39.950000000000003" customHeight="1" x14ac:dyDescent="0.2">
      <c r="A93" s="113" t="s">
        <v>3</v>
      </c>
      <c r="B93" s="113" t="s">
        <v>56</v>
      </c>
      <c r="C93" s="102" t="str">
        <f>C5</f>
        <v>Crop Loan Target 
ACP 2020-21</v>
      </c>
      <c r="D93" s="102"/>
      <c r="E93" s="116" t="str">
        <f>E5</f>
        <v>Cumulative Achievement from 
01.04.2020</v>
      </c>
      <c r="F93" s="117"/>
      <c r="G93" s="117"/>
      <c r="H93" s="118"/>
      <c r="I93" s="102" t="s">
        <v>5</v>
      </c>
      <c r="J93" s="102"/>
      <c r="K93" s="102" t="s">
        <v>6</v>
      </c>
      <c r="L93" s="102"/>
      <c r="M93" s="102"/>
      <c r="N93" s="102"/>
    </row>
    <row r="94" spans="1:14" ht="15" customHeight="1" x14ac:dyDescent="0.2">
      <c r="A94" s="114"/>
      <c r="B94" s="114"/>
      <c r="C94" s="103" t="s">
        <v>7</v>
      </c>
      <c r="D94" s="103" t="s">
        <v>8</v>
      </c>
      <c r="E94" s="105" t="s">
        <v>7</v>
      </c>
      <c r="F94" s="106"/>
      <c r="G94" s="105" t="s">
        <v>8</v>
      </c>
      <c r="H94" s="106"/>
      <c r="I94" s="103" t="s">
        <v>7</v>
      </c>
      <c r="J94" s="103" t="s">
        <v>8</v>
      </c>
      <c r="K94" s="103" t="s">
        <v>9</v>
      </c>
      <c r="L94" s="107" t="s">
        <v>10</v>
      </c>
      <c r="M94" s="107"/>
      <c r="N94" s="103" t="s">
        <v>11</v>
      </c>
    </row>
    <row r="95" spans="1:14" ht="15" customHeight="1" x14ac:dyDescent="0.2">
      <c r="A95" s="115"/>
      <c r="B95" s="115"/>
      <c r="C95" s="104"/>
      <c r="D95" s="104"/>
      <c r="E95" s="57" t="s">
        <v>12</v>
      </c>
      <c r="F95" s="57" t="s">
        <v>13</v>
      </c>
      <c r="G95" s="57" t="s">
        <v>12</v>
      </c>
      <c r="H95" s="57" t="s">
        <v>13</v>
      </c>
      <c r="I95" s="104"/>
      <c r="J95" s="104"/>
      <c r="K95" s="104"/>
      <c r="L95" s="57" t="s">
        <v>12</v>
      </c>
      <c r="M95" s="57" t="s">
        <v>13</v>
      </c>
      <c r="N95" s="104"/>
    </row>
    <row r="96" spans="1:14" ht="15" customHeight="1" x14ac:dyDescent="0.2">
      <c r="A96" s="58">
        <v>1</v>
      </c>
      <c r="B96" s="61" t="s">
        <v>14</v>
      </c>
      <c r="C96" s="53">
        <v>1046.3264284775591</v>
      </c>
      <c r="D96" s="53">
        <v>564.40357152244087</v>
      </c>
      <c r="E96" s="53">
        <v>111</v>
      </c>
      <c r="F96" s="53">
        <v>164</v>
      </c>
      <c r="G96" s="53">
        <v>0</v>
      </c>
      <c r="H96" s="53">
        <v>0</v>
      </c>
      <c r="I96" s="53">
        <f t="shared" ref="I96:I132" si="12">(F96/C96)*100</f>
        <v>15.673884892559354</v>
      </c>
      <c r="J96" s="53">
        <f t="shared" ref="J96:J132" si="13">(H96/D96)*100</f>
        <v>0</v>
      </c>
      <c r="K96" s="53">
        <f t="shared" ref="K96:K132" si="14">C96+D96</f>
        <v>1610.73</v>
      </c>
      <c r="L96" s="53">
        <f t="shared" ref="L96:M132" si="15">E96+G96</f>
        <v>111</v>
      </c>
      <c r="M96" s="53">
        <f t="shared" si="15"/>
        <v>164</v>
      </c>
      <c r="N96" s="53">
        <f t="shared" ref="N96:N132" si="16">(M96/K96)*100</f>
        <v>10.181718847975763</v>
      </c>
    </row>
    <row r="97" spans="1:14" ht="15" customHeight="1" x14ac:dyDescent="0.2">
      <c r="A97" s="58">
        <v>2</v>
      </c>
      <c r="B97" s="61" t="s">
        <v>15</v>
      </c>
      <c r="C97" s="53">
        <v>114</v>
      </c>
      <c r="D97" s="53">
        <v>6</v>
      </c>
      <c r="E97" s="53">
        <v>179</v>
      </c>
      <c r="F97" s="53">
        <v>125</v>
      </c>
      <c r="G97" s="53">
        <v>0</v>
      </c>
      <c r="H97" s="53">
        <v>0</v>
      </c>
      <c r="I97" s="53">
        <f t="shared" si="12"/>
        <v>109.64912280701755</v>
      </c>
      <c r="J97" s="53">
        <f t="shared" si="13"/>
        <v>0</v>
      </c>
      <c r="K97" s="53">
        <f t="shared" si="14"/>
        <v>120</v>
      </c>
      <c r="L97" s="53">
        <f t="shared" si="15"/>
        <v>179</v>
      </c>
      <c r="M97" s="53">
        <f t="shared" si="15"/>
        <v>125</v>
      </c>
      <c r="N97" s="53">
        <f t="shared" si="16"/>
        <v>104.16666666666667</v>
      </c>
    </row>
    <row r="98" spans="1:14" ht="15" customHeight="1" x14ac:dyDescent="0.2">
      <c r="A98" s="58">
        <v>3</v>
      </c>
      <c r="B98" s="61" t="s">
        <v>16</v>
      </c>
      <c r="C98" s="53">
        <v>120</v>
      </c>
      <c r="D98" s="53">
        <v>30</v>
      </c>
      <c r="E98" s="53">
        <v>107</v>
      </c>
      <c r="F98" s="53">
        <v>100</v>
      </c>
      <c r="G98" s="53">
        <v>0</v>
      </c>
      <c r="H98" s="53">
        <v>0</v>
      </c>
      <c r="I98" s="53">
        <f t="shared" si="12"/>
        <v>83.333333333333343</v>
      </c>
      <c r="J98" s="53">
        <f t="shared" si="13"/>
        <v>0</v>
      </c>
      <c r="K98" s="53">
        <f t="shared" si="14"/>
        <v>150</v>
      </c>
      <c r="L98" s="53">
        <f t="shared" si="15"/>
        <v>107</v>
      </c>
      <c r="M98" s="53">
        <f t="shared" si="15"/>
        <v>100</v>
      </c>
      <c r="N98" s="53">
        <f t="shared" si="16"/>
        <v>66.666666666666657</v>
      </c>
    </row>
    <row r="99" spans="1:14" ht="15" customHeight="1" x14ac:dyDescent="0.2">
      <c r="A99" s="58">
        <v>4</v>
      </c>
      <c r="B99" s="61" t="s">
        <v>17</v>
      </c>
      <c r="C99" s="53">
        <v>8.4300977272727273</v>
      </c>
      <c r="D99" s="53">
        <v>2.1099022727272718</v>
      </c>
      <c r="E99" s="53">
        <v>8</v>
      </c>
      <c r="F99" s="53">
        <v>12</v>
      </c>
      <c r="G99" s="53">
        <v>0</v>
      </c>
      <c r="H99" s="53">
        <v>0</v>
      </c>
      <c r="I99" s="53">
        <f t="shared" si="12"/>
        <v>142.34710424741652</v>
      </c>
      <c r="J99" s="53">
        <f t="shared" si="13"/>
        <v>0</v>
      </c>
      <c r="K99" s="53">
        <f t="shared" si="14"/>
        <v>10.54</v>
      </c>
      <c r="L99" s="53">
        <f t="shared" si="15"/>
        <v>8</v>
      </c>
      <c r="M99" s="53">
        <f t="shared" si="15"/>
        <v>12</v>
      </c>
      <c r="N99" s="53">
        <f t="shared" si="16"/>
        <v>113.85199240986719</v>
      </c>
    </row>
    <row r="100" spans="1:14" ht="15" customHeight="1" x14ac:dyDescent="0.2">
      <c r="A100" s="58">
        <v>5</v>
      </c>
      <c r="B100" s="61" t="s">
        <v>18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 t="e">
        <f t="shared" si="12"/>
        <v>#DIV/0!</v>
      </c>
      <c r="J100" s="53" t="e">
        <f t="shared" si="13"/>
        <v>#DIV/0!</v>
      </c>
      <c r="K100" s="53">
        <f t="shared" si="14"/>
        <v>0</v>
      </c>
      <c r="L100" s="53">
        <f t="shared" si="15"/>
        <v>0</v>
      </c>
      <c r="M100" s="53">
        <f t="shared" si="15"/>
        <v>0</v>
      </c>
      <c r="N100" s="53" t="e">
        <f t="shared" si="16"/>
        <v>#DIV/0!</v>
      </c>
    </row>
    <row r="101" spans="1:14" ht="15" customHeight="1" x14ac:dyDescent="0.2">
      <c r="A101" s="58">
        <v>6</v>
      </c>
      <c r="B101" s="61" t="s">
        <v>19</v>
      </c>
      <c r="C101" s="53">
        <v>48.66615435283785</v>
      </c>
      <c r="D101" s="53">
        <v>3.3338456471621498</v>
      </c>
      <c r="E101" s="53">
        <v>31</v>
      </c>
      <c r="F101" s="53">
        <v>22</v>
      </c>
      <c r="G101" s="53">
        <v>0</v>
      </c>
      <c r="H101" s="53">
        <v>0</v>
      </c>
      <c r="I101" s="53">
        <f t="shared" si="12"/>
        <v>45.2059553349876</v>
      </c>
      <c r="J101" s="53">
        <f t="shared" si="13"/>
        <v>0</v>
      </c>
      <c r="K101" s="53">
        <f t="shared" si="14"/>
        <v>52</v>
      </c>
      <c r="L101" s="53">
        <f t="shared" si="15"/>
        <v>31</v>
      </c>
      <c r="M101" s="53">
        <f t="shared" si="15"/>
        <v>22</v>
      </c>
      <c r="N101" s="53">
        <f t="shared" si="16"/>
        <v>42.307692307692307</v>
      </c>
    </row>
    <row r="102" spans="1:14" ht="15" customHeight="1" x14ac:dyDescent="0.2">
      <c r="A102" s="58">
        <v>7</v>
      </c>
      <c r="B102" s="61" t="s">
        <v>20</v>
      </c>
      <c r="C102" s="53">
        <v>1392.3011317911125</v>
      </c>
      <c r="D102" s="53">
        <v>154.69886820888746</v>
      </c>
      <c r="E102" s="53">
        <v>121</v>
      </c>
      <c r="F102" s="53">
        <v>118</v>
      </c>
      <c r="G102" s="53">
        <v>0</v>
      </c>
      <c r="H102" s="53">
        <v>0</v>
      </c>
      <c r="I102" s="53">
        <f t="shared" si="12"/>
        <v>8.4751780563591179</v>
      </c>
      <c r="J102" s="53">
        <f t="shared" si="13"/>
        <v>0</v>
      </c>
      <c r="K102" s="53">
        <f t="shared" si="14"/>
        <v>1547</v>
      </c>
      <c r="L102" s="53">
        <f t="shared" si="15"/>
        <v>121</v>
      </c>
      <c r="M102" s="53">
        <f t="shared" si="15"/>
        <v>118</v>
      </c>
      <c r="N102" s="53">
        <f t="shared" si="16"/>
        <v>7.6276664511958634</v>
      </c>
    </row>
    <row r="103" spans="1:14" ht="15" customHeight="1" x14ac:dyDescent="0.2">
      <c r="A103" s="58">
        <v>8</v>
      </c>
      <c r="B103" s="61" t="s">
        <v>21</v>
      </c>
      <c r="C103" s="53">
        <v>250</v>
      </c>
      <c r="D103" s="53">
        <v>30</v>
      </c>
      <c r="E103" s="53">
        <v>42</v>
      </c>
      <c r="F103" s="53">
        <v>35.51</v>
      </c>
      <c r="G103" s="53">
        <v>0</v>
      </c>
      <c r="H103" s="53">
        <v>0</v>
      </c>
      <c r="I103" s="53">
        <f t="shared" si="12"/>
        <v>14.204000000000001</v>
      </c>
      <c r="J103" s="53">
        <f t="shared" si="13"/>
        <v>0</v>
      </c>
      <c r="K103" s="53">
        <f t="shared" si="14"/>
        <v>280</v>
      </c>
      <c r="L103" s="53">
        <f t="shared" si="15"/>
        <v>42</v>
      </c>
      <c r="M103" s="53">
        <f t="shared" si="15"/>
        <v>35.51</v>
      </c>
      <c r="N103" s="53">
        <f t="shared" si="16"/>
        <v>12.682142857142855</v>
      </c>
    </row>
    <row r="104" spans="1:14" ht="15" customHeight="1" x14ac:dyDescent="0.2">
      <c r="A104" s="58">
        <v>9</v>
      </c>
      <c r="B104" s="61" t="s">
        <v>22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 t="e">
        <f t="shared" si="12"/>
        <v>#DIV/0!</v>
      </c>
      <c r="J104" s="53" t="e">
        <f t="shared" si="13"/>
        <v>#DIV/0!</v>
      </c>
      <c r="K104" s="53">
        <f t="shared" si="14"/>
        <v>0</v>
      </c>
      <c r="L104" s="53">
        <f t="shared" si="15"/>
        <v>0</v>
      </c>
      <c r="M104" s="53">
        <f t="shared" si="15"/>
        <v>0</v>
      </c>
      <c r="N104" s="53" t="e">
        <f t="shared" si="16"/>
        <v>#DIV/0!</v>
      </c>
    </row>
    <row r="105" spans="1:14" ht="15" customHeight="1" x14ac:dyDescent="0.2">
      <c r="A105" s="58">
        <v>10</v>
      </c>
      <c r="B105" s="61" t="s">
        <v>23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 t="e">
        <f t="shared" si="12"/>
        <v>#DIV/0!</v>
      </c>
      <c r="J105" s="53" t="e">
        <f t="shared" si="13"/>
        <v>#DIV/0!</v>
      </c>
      <c r="K105" s="53">
        <f t="shared" si="14"/>
        <v>0</v>
      </c>
      <c r="L105" s="53">
        <f t="shared" si="15"/>
        <v>0</v>
      </c>
      <c r="M105" s="53">
        <f t="shared" si="15"/>
        <v>0</v>
      </c>
      <c r="N105" s="53" t="e">
        <f t="shared" si="16"/>
        <v>#DIV/0!</v>
      </c>
    </row>
    <row r="106" spans="1:14" ht="15" customHeight="1" x14ac:dyDescent="0.2">
      <c r="A106" s="58">
        <v>11</v>
      </c>
      <c r="B106" s="61" t="s">
        <v>24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 t="e">
        <f t="shared" si="12"/>
        <v>#DIV/0!</v>
      </c>
      <c r="J106" s="53" t="e">
        <f t="shared" si="13"/>
        <v>#DIV/0!</v>
      </c>
      <c r="K106" s="53">
        <f t="shared" si="14"/>
        <v>0</v>
      </c>
      <c r="L106" s="53">
        <f t="shared" si="15"/>
        <v>0</v>
      </c>
      <c r="M106" s="53">
        <f t="shared" si="15"/>
        <v>0</v>
      </c>
      <c r="N106" s="53" t="e">
        <f t="shared" si="16"/>
        <v>#DIV/0!</v>
      </c>
    </row>
    <row r="107" spans="1:14" ht="15" customHeight="1" x14ac:dyDescent="0.2">
      <c r="A107" s="58">
        <v>12</v>
      </c>
      <c r="B107" s="61" t="s">
        <v>25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 t="e">
        <f t="shared" si="12"/>
        <v>#DIV/0!</v>
      </c>
      <c r="J107" s="53" t="e">
        <f t="shared" si="13"/>
        <v>#DIV/0!</v>
      </c>
      <c r="K107" s="53">
        <f t="shared" si="14"/>
        <v>0</v>
      </c>
      <c r="L107" s="53">
        <f t="shared" si="15"/>
        <v>0</v>
      </c>
      <c r="M107" s="53">
        <f t="shared" si="15"/>
        <v>0</v>
      </c>
      <c r="N107" s="53" t="e">
        <f t="shared" si="16"/>
        <v>#DIV/0!</v>
      </c>
    </row>
    <row r="108" spans="1:14" ht="15" customHeight="1" x14ac:dyDescent="0.2">
      <c r="A108" s="58">
        <v>13</v>
      </c>
      <c r="B108" s="61" t="s">
        <v>26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 t="e">
        <f t="shared" si="12"/>
        <v>#DIV/0!</v>
      </c>
      <c r="J108" s="53" t="e">
        <f t="shared" si="13"/>
        <v>#DIV/0!</v>
      </c>
      <c r="K108" s="53">
        <f t="shared" si="14"/>
        <v>0</v>
      </c>
      <c r="L108" s="53">
        <f t="shared" si="15"/>
        <v>0</v>
      </c>
      <c r="M108" s="53">
        <f t="shared" si="15"/>
        <v>0</v>
      </c>
      <c r="N108" s="53" t="e">
        <f t="shared" si="16"/>
        <v>#DIV/0!</v>
      </c>
    </row>
    <row r="109" spans="1:14" ht="15" customHeight="1" x14ac:dyDescent="0.2">
      <c r="A109" s="58">
        <v>14</v>
      </c>
      <c r="B109" s="61" t="s">
        <v>27</v>
      </c>
      <c r="C109" s="53">
        <v>842.84732399999996</v>
      </c>
      <c r="D109" s="53">
        <v>366.27267599999993</v>
      </c>
      <c r="E109" s="53">
        <v>505</v>
      </c>
      <c r="F109" s="53">
        <v>561</v>
      </c>
      <c r="G109" s="53">
        <v>0</v>
      </c>
      <c r="H109" s="53">
        <v>0</v>
      </c>
      <c r="I109" s="53">
        <f t="shared" si="12"/>
        <v>66.560097425189184</v>
      </c>
      <c r="J109" s="53">
        <f t="shared" si="13"/>
        <v>0</v>
      </c>
      <c r="K109" s="53">
        <f t="shared" si="14"/>
        <v>1209.1199999999999</v>
      </c>
      <c r="L109" s="53">
        <f t="shared" si="15"/>
        <v>505</v>
      </c>
      <c r="M109" s="53">
        <f t="shared" si="15"/>
        <v>561</v>
      </c>
      <c r="N109" s="53">
        <f t="shared" si="16"/>
        <v>46.397379912663759</v>
      </c>
    </row>
    <row r="110" spans="1:14" ht="15" customHeight="1" x14ac:dyDescent="0.2">
      <c r="A110" s="58">
        <v>15</v>
      </c>
      <c r="B110" s="61" t="s">
        <v>28</v>
      </c>
      <c r="C110" s="53">
        <v>49.999975808609328</v>
      </c>
      <c r="D110" s="53">
        <v>50.000024191390672</v>
      </c>
      <c r="E110" s="53">
        <v>8</v>
      </c>
      <c r="F110" s="53">
        <v>8.2680000000000007</v>
      </c>
      <c r="G110" s="53">
        <v>0</v>
      </c>
      <c r="H110" s="53">
        <v>0</v>
      </c>
      <c r="I110" s="53">
        <f t="shared" si="12"/>
        <v>16.536008000580598</v>
      </c>
      <c r="J110" s="53">
        <f t="shared" si="13"/>
        <v>0</v>
      </c>
      <c r="K110" s="53">
        <f t="shared" si="14"/>
        <v>100</v>
      </c>
      <c r="L110" s="53">
        <f t="shared" si="15"/>
        <v>8</v>
      </c>
      <c r="M110" s="53">
        <f t="shared" si="15"/>
        <v>8.2680000000000007</v>
      </c>
      <c r="N110" s="53">
        <f t="shared" si="16"/>
        <v>8.2680000000000007</v>
      </c>
    </row>
    <row r="111" spans="1:14" ht="15" customHeight="1" x14ac:dyDescent="0.2">
      <c r="A111" s="58">
        <v>16</v>
      </c>
      <c r="B111" s="61" t="s">
        <v>29</v>
      </c>
      <c r="C111" s="53">
        <v>2740.9709315344567</v>
      </c>
      <c r="D111" s="53">
        <v>689.02906846554333</v>
      </c>
      <c r="E111" s="53">
        <v>285</v>
      </c>
      <c r="F111" s="53">
        <v>298</v>
      </c>
      <c r="G111" s="53">
        <v>0</v>
      </c>
      <c r="H111" s="53">
        <v>0</v>
      </c>
      <c r="I111" s="53">
        <f t="shared" si="12"/>
        <v>10.872059844617651</v>
      </c>
      <c r="J111" s="53">
        <f t="shared" si="13"/>
        <v>0</v>
      </c>
      <c r="K111" s="53">
        <f t="shared" si="14"/>
        <v>3430</v>
      </c>
      <c r="L111" s="53">
        <f t="shared" si="15"/>
        <v>285</v>
      </c>
      <c r="M111" s="53">
        <f t="shared" si="15"/>
        <v>298</v>
      </c>
      <c r="N111" s="53">
        <f t="shared" si="16"/>
        <v>8.6880466472303208</v>
      </c>
    </row>
    <row r="112" spans="1:14" ht="15" customHeight="1" x14ac:dyDescent="0.2">
      <c r="A112" s="58">
        <v>17</v>
      </c>
      <c r="B112" s="61" t="s">
        <v>30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 t="e">
        <f>(F112/C112)*100</f>
        <v>#DIV/0!</v>
      </c>
      <c r="J112" s="53" t="e">
        <f>(H112/D112)*100</f>
        <v>#DIV/0!</v>
      </c>
      <c r="K112" s="53">
        <f>C112+D112</f>
        <v>0</v>
      </c>
      <c r="L112" s="53">
        <f>E112+G112</f>
        <v>0</v>
      </c>
      <c r="M112" s="53">
        <f>F112+H112</f>
        <v>0</v>
      </c>
      <c r="N112" s="53" t="e">
        <f>(M112/K112)*100</f>
        <v>#DIV/0!</v>
      </c>
    </row>
    <row r="113" spans="1:14" ht="15" customHeight="1" x14ac:dyDescent="0.2">
      <c r="A113" s="58">
        <v>18</v>
      </c>
      <c r="B113" s="65" t="s">
        <v>31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 t="e">
        <f>(F113/C113)*100</f>
        <v>#DIV/0!</v>
      </c>
      <c r="J113" s="53" t="e">
        <f>(H113/D113)*100</f>
        <v>#DIV/0!</v>
      </c>
      <c r="K113" s="53">
        <f>C113+D113</f>
        <v>0</v>
      </c>
      <c r="L113" s="53">
        <f>E113+G113</f>
        <v>0</v>
      </c>
      <c r="M113" s="53">
        <f>F113+H113</f>
        <v>0</v>
      </c>
      <c r="N113" s="53" t="e">
        <f>(M113/K113)*100</f>
        <v>#DIV/0!</v>
      </c>
    </row>
    <row r="114" spans="1:14" ht="15" customHeight="1" x14ac:dyDescent="0.2">
      <c r="A114" s="58">
        <v>19</v>
      </c>
      <c r="B114" s="61" t="s">
        <v>32</v>
      </c>
      <c r="C114" s="53">
        <v>134.85</v>
      </c>
      <c r="D114" s="53">
        <v>20.150000000000006</v>
      </c>
      <c r="E114" s="53">
        <v>118</v>
      </c>
      <c r="F114" s="53">
        <v>96</v>
      </c>
      <c r="G114" s="53">
        <v>0</v>
      </c>
      <c r="H114" s="53">
        <v>0</v>
      </c>
      <c r="I114" s="53">
        <f t="shared" si="12"/>
        <v>71.190211345939929</v>
      </c>
      <c r="J114" s="53">
        <f t="shared" si="13"/>
        <v>0</v>
      </c>
      <c r="K114" s="53">
        <f t="shared" si="14"/>
        <v>155</v>
      </c>
      <c r="L114" s="53">
        <f t="shared" si="15"/>
        <v>118</v>
      </c>
      <c r="M114" s="53">
        <f t="shared" si="15"/>
        <v>96</v>
      </c>
      <c r="N114" s="53">
        <f t="shared" si="16"/>
        <v>61.935483870967744</v>
      </c>
    </row>
    <row r="115" spans="1:14" ht="15" customHeight="1" x14ac:dyDescent="0.2">
      <c r="A115" s="58">
        <v>20</v>
      </c>
      <c r="B115" s="61" t="s">
        <v>33</v>
      </c>
      <c r="C115" s="53">
        <v>2036.8030476656093</v>
      </c>
      <c r="D115" s="53">
        <v>509.19695233439074</v>
      </c>
      <c r="E115" s="53">
        <v>997</v>
      </c>
      <c r="F115" s="53">
        <v>700.96360000000004</v>
      </c>
      <c r="G115" s="53">
        <v>0</v>
      </c>
      <c r="H115" s="53">
        <v>0</v>
      </c>
      <c r="I115" s="53">
        <f t="shared" si="12"/>
        <v>34.41489351674813</v>
      </c>
      <c r="J115" s="53">
        <f t="shared" si="13"/>
        <v>0</v>
      </c>
      <c r="K115" s="53">
        <f t="shared" si="14"/>
        <v>2546</v>
      </c>
      <c r="L115" s="53">
        <f t="shared" si="15"/>
        <v>997</v>
      </c>
      <c r="M115" s="53">
        <f t="shared" si="15"/>
        <v>700.96360000000004</v>
      </c>
      <c r="N115" s="53">
        <f t="shared" si="16"/>
        <v>27.531956009426555</v>
      </c>
    </row>
    <row r="116" spans="1:14" ht="15" customHeight="1" x14ac:dyDescent="0.2">
      <c r="A116" s="58">
        <v>21</v>
      </c>
      <c r="B116" s="61" t="s">
        <v>34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 t="e">
        <f t="shared" si="12"/>
        <v>#DIV/0!</v>
      </c>
      <c r="J116" s="53" t="e">
        <f t="shared" si="13"/>
        <v>#DIV/0!</v>
      </c>
      <c r="K116" s="53">
        <f t="shared" si="14"/>
        <v>0</v>
      </c>
      <c r="L116" s="53">
        <f t="shared" si="15"/>
        <v>0</v>
      </c>
      <c r="M116" s="53">
        <f t="shared" si="15"/>
        <v>0</v>
      </c>
      <c r="N116" s="53" t="e">
        <f t="shared" si="16"/>
        <v>#DIV/0!</v>
      </c>
    </row>
    <row r="117" spans="1:14" ht="15" customHeight="1" x14ac:dyDescent="0.2">
      <c r="A117" s="58">
        <v>22</v>
      </c>
      <c r="B117" s="61" t="s">
        <v>35</v>
      </c>
      <c r="C117" s="53">
        <v>606.30603174603175</v>
      </c>
      <c r="D117" s="53">
        <v>261.81396825396826</v>
      </c>
      <c r="E117" s="53">
        <v>34</v>
      </c>
      <c r="F117" s="53">
        <v>66</v>
      </c>
      <c r="G117" s="53">
        <v>0</v>
      </c>
      <c r="H117" s="53">
        <v>0</v>
      </c>
      <c r="I117" s="53">
        <f t="shared" si="12"/>
        <v>10.885591853660785</v>
      </c>
      <c r="J117" s="53">
        <f t="shared" si="13"/>
        <v>0</v>
      </c>
      <c r="K117" s="53">
        <f t="shared" si="14"/>
        <v>868.12</v>
      </c>
      <c r="L117" s="53">
        <f t="shared" si="15"/>
        <v>34</v>
      </c>
      <c r="M117" s="53">
        <f t="shared" si="15"/>
        <v>66</v>
      </c>
      <c r="N117" s="53">
        <f t="shared" si="16"/>
        <v>7.6026355803345158</v>
      </c>
    </row>
    <row r="118" spans="1:14" ht="15" customHeight="1" x14ac:dyDescent="0.2">
      <c r="A118" s="58">
        <v>23</v>
      </c>
      <c r="B118" s="61" t="s">
        <v>36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 t="e">
        <f t="shared" si="12"/>
        <v>#DIV/0!</v>
      </c>
      <c r="J118" s="53" t="e">
        <f t="shared" si="13"/>
        <v>#DIV/0!</v>
      </c>
      <c r="K118" s="53">
        <f t="shared" si="14"/>
        <v>0</v>
      </c>
      <c r="L118" s="53">
        <f t="shared" si="15"/>
        <v>0</v>
      </c>
      <c r="M118" s="53">
        <f t="shared" si="15"/>
        <v>0</v>
      </c>
      <c r="N118" s="53" t="e">
        <f t="shared" si="16"/>
        <v>#DIV/0!</v>
      </c>
    </row>
    <row r="119" spans="1:14" ht="15" customHeight="1" x14ac:dyDescent="0.2">
      <c r="A119" s="58">
        <v>24</v>
      </c>
      <c r="B119" s="59" t="s">
        <v>37</v>
      </c>
      <c r="C119" s="53">
        <v>198.52382</v>
      </c>
      <c r="D119" s="53">
        <v>51.506180000000001</v>
      </c>
      <c r="E119" s="53">
        <v>2</v>
      </c>
      <c r="F119" s="53">
        <v>1</v>
      </c>
      <c r="G119" s="53">
        <v>0</v>
      </c>
      <c r="H119" s="53">
        <v>0</v>
      </c>
      <c r="I119" s="53">
        <f>(F119/C119)*100</f>
        <v>0.50371789138451994</v>
      </c>
      <c r="J119" s="53">
        <f>(H119/D119)*100</f>
        <v>0</v>
      </c>
      <c r="K119" s="53">
        <f>C119+D119</f>
        <v>250.03</v>
      </c>
      <c r="L119" s="53">
        <f>E119+G119</f>
        <v>2</v>
      </c>
      <c r="M119" s="53">
        <f>F119+H119</f>
        <v>1</v>
      </c>
      <c r="N119" s="53">
        <f>(M119/K119)*100</f>
        <v>0.39995200575930884</v>
      </c>
    </row>
    <row r="120" spans="1:14" ht="15" customHeight="1" x14ac:dyDescent="0.2">
      <c r="A120" s="58">
        <v>25</v>
      </c>
      <c r="B120" s="61" t="s">
        <v>38</v>
      </c>
      <c r="C120" s="53">
        <v>0</v>
      </c>
      <c r="D120" s="53">
        <v>0</v>
      </c>
      <c r="E120" s="53">
        <v>1661</v>
      </c>
      <c r="F120" s="53">
        <v>1646.423</v>
      </c>
      <c r="G120" s="53">
        <v>0</v>
      </c>
      <c r="H120" s="53">
        <v>0</v>
      </c>
      <c r="I120" s="53" t="e">
        <f t="shared" si="12"/>
        <v>#DIV/0!</v>
      </c>
      <c r="J120" s="53" t="e">
        <f t="shared" si="13"/>
        <v>#DIV/0!</v>
      </c>
      <c r="K120" s="53">
        <f t="shared" si="14"/>
        <v>0</v>
      </c>
      <c r="L120" s="53">
        <f t="shared" si="15"/>
        <v>1661</v>
      </c>
      <c r="M120" s="53">
        <f t="shared" si="15"/>
        <v>1646.423</v>
      </c>
      <c r="N120" s="53" t="e">
        <f t="shared" si="16"/>
        <v>#DIV/0!</v>
      </c>
    </row>
    <row r="121" spans="1:14" ht="15" customHeight="1" x14ac:dyDescent="0.2">
      <c r="A121" s="58">
        <v>26</v>
      </c>
      <c r="B121" s="61" t="s">
        <v>39</v>
      </c>
      <c r="C121" s="53">
        <v>3.9064948210787551</v>
      </c>
      <c r="D121" s="53">
        <v>2.1035051789212447</v>
      </c>
      <c r="E121" s="53">
        <v>5</v>
      </c>
      <c r="F121" s="53">
        <v>5.27</v>
      </c>
      <c r="G121" s="53">
        <v>0</v>
      </c>
      <c r="H121" s="53">
        <v>0</v>
      </c>
      <c r="I121" s="53">
        <f t="shared" si="12"/>
        <v>134.90354502875601</v>
      </c>
      <c r="J121" s="53">
        <f t="shared" si="13"/>
        <v>0</v>
      </c>
      <c r="K121" s="53">
        <f t="shared" si="14"/>
        <v>6.01</v>
      </c>
      <c r="L121" s="53">
        <f t="shared" si="15"/>
        <v>5</v>
      </c>
      <c r="M121" s="53">
        <f t="shared" si="15"/>
        <v>5.27</v>
      </c>
      <c r="N121" s="53">
        <f t="shared" si="16"/>
        <v>87.687188019966726</v>
      </c>
    </row>
    <row r="122" spans="1:14" ht="15" customHeight="1" x14ac:dyDescent="0.2">
      <c r="A122" s="58">
        <v>27</v>
      </c>
      <c r="B122" s="61" t="s">
        <v>40</v>
      </c>
      <c r="C122" s="53">
        <v>255.87544357142858</v>
      </c>
      <c r="D122" s="53">
        <v>64.054556428571431</v>
      </c>
      <c r="E122" s="53">
        <v>0</v>
      </c>
      <c r="F122" s="53">
        <v>0</v>
      </c>
      <c r="G122" s="53">
        <v>0</v>
      </c>
      <c r="H122" s="53">
        <v>0</v>
      </c>
      <c r="I122" s="53">
        <f t="shared" si="12"/>
        <v>0</v>
      </c>
      <c r="J122" s="53">
        <f t="shared" si="13"/>
        <v>0</v>
      </c>
      <c r="K122" s="53">
        <f t="shared" si="14"/>
        <v>319.93</v>
      </c>
      <c r="L122" s="53">
        <f t="shared" si="15"/>
        <v>0</v>
      </c>
      <c r="M122" s="53">
        <f t="shared" si="15"/>
        <v>0</v>
      </c>
      <c r="N122" s="53">
        <f t="shared" si="16"/>
        <v>0</v>
      </c>
    </row>
    <row r="123" spans="1:14" ht="15" customHeight="1" x14ac:dyDescent="0.2">
      <c r="A123" s="58">
        <v>28</v>
      </c>
      <c r="B123" s="61" t="s">
        <v>41</v>
      </c>
      <c r="C123" s="53">
        <v>13.449911190053287</v>
      </c>
      <c r="D123" s="53">
        <v>16.550088809946715</v>
      </c>
      <c r="E123" s="53">
        <v>2</v>
      </c>
      <c r="F123" s="53">
        <v>2</v>
      </c>
      <c r="G123" s="53">
        <v>0</v>
      </c>
      <c r="H123" s="53">
        <v>0</v>
      </c>
      <c r="I123" s="53">
        <f t="shared" si="12"/>
        <v>14.869986661912495</v>
      </c>
      <c r="J123" s="53">
        <f t="shared" si="13"/>
        <v>0</v>
      </c>
      <c r="K123" s="53">
        <f t="shared" si="14"/>
        <v>30</v>
      </c>
      <c r="L123" s="53">
        <f t="shared" si="15"/>
        <v>2</v>
      </c>
      <c r="M123" s="53">
        <f t="shared" si="15"/>
        <v>2</v>
      </c>
      <c r="N123" s="53">
        <f t="shared" si="16"/>
        <v>6.666666666666667</v>
      </c>
    </row>
    <row r="124" spans="1:14" ht="15" customHeight="1" x14ac:dyDescent="0.2">
      <c r="A124" s="58">
        <v>29</v>
      </c>
      <c r="B124" s="61" t="s">
        <v>42</v>
      </c>
      <c r="C124" s="53">
        <v>32.315992292870902</v>
      </c>
      <c r="D124" s="53">
        <v>23.684007707129098</v>
      </c>
      <c r="E124" s="53">
        <v>5</v>
      </c>
      <c r="F124" s="53">
        <v>8</v>
      </c>
      <c r="G124" s="53">
        <v>0</v>
      </c>
      <c r="H124" s="53">
        <v>0</v>
      </c>
      <c r="I124" s="53">
        <f t="shared" si="12"/>
        <v>24.755544955878847</v>
      </c>
      <c r="J124" s="53">
        <f t="shared" si="13"/>
        <v>0</v>
      </c>
      <c r="K124" s="53">
        <f t="shared" si="14"/>
        <v>56</v>
      </c>
      <c r="L124" s="53">
        <f t="shared" si="15"/>
        <v>5</v>
      </c>
      <c r="M124" s="53">
        <f t="shared" si="15"/>
        <v>8</v>
      </c>
      <c r="N124" s="53">
        <f t="shared" si="16"/>
        <v>14.285714285714285</v>
      </c>
    </row>
    <row r="125" spans="1:14" ht="15" customHeight="1" x14ac:dyDescent="0.2">
      <c r="A125" s="58">
        <v>30</v>
      </c>
      <c r="B125" s="61" t="s">
        <v>43</v>
      </c>
      <c r="C125" s="53">
        <v>72.063492063492063</v>
      </c>
      <c r="D125" s="53">
        <v>27.936507936507937</v>
      </c>
      <c r="E125" s="53">
        <v>5</v>
      </c>
      <c r="F125" s="53">
        <v>6</v>
      </c>
      <c r="G125" s="53">
        <v>0</v>
      </c>
      <c r="H125" s="53">
        <v>0</v>
      </c>
      <c r="I125" s="53">
        <f t="shared" si="12"/>
        <v>8.3259911894273131</v>
      </c>
      <c r="J125" s="53">
        <f t="shared" si="13"/>
        <v>0</v>
      </c>
      <c r="K125" s="53">
        <f t="shared" si="14"/>
        <v>100</v>
      </c>
      <c r="L125" s="53">
        <f t="shared" si="15"/>
        <v>5</v>
      </c>
      <c r="M125" s="53">
        <f t="shared" si="15"/>
        <v>6</v>
      </c>
      <c r="N125" s="53">
        <f t="shared" si="16"/>
        <v>6</v>
      </c>
    </row>
    <row r="126" spans="1:14" ht="15" customHeight="1" x14ac:dyDescent="0.2">
      <c r="A126" s="58">
        <v>31</v>
      </c>
      <c r="B126" s="61" t="s">
        <v>44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 t="e">
        <f t="shared" si="12"/>
        <v>#DIV/0!</v>
      </c>
      <c r="J126" s="53" t="e">
        <f t="shared" si="13"/>
        <v>#DIV/0!</v>
      </c>
      <c r="K126" s="53">
        <f t="shared" si="14"/>
        <v>0</v>
      </c>
      <c r="L126" s="53">
        <f t="shared" si="15"/>
        <v>0</v>
      </c>
      <c r="M126" s="53">
        <f t="shared" si="15"/>
        <v>0</v>
      </c>
      <c r="N126" s="53" t="e">
        <f t="shared" si="16"/>
        <v>#DIV/0!</v>
      </c>
    </row>
    <row r="127" spans="1:14" ht="15" customHeight="1" x14ac:dyDescent="0.2">
      <c r="A127" s="58">
        <v>32</v>
      </c>
      <c r="B127" s="61" t="s">
        <v>45</v>
      </c>
      <c r="C127" s="53">
        <v>110.3724182364398</v>
      </c>
      <c r="D127" s="53">
        <v>256.62758176356022</v>
      </c>
      <c r="E127" s="53">
        <v>28</v>
      </c>
      <c r="F127" s="53">
        <v>25.09</v>
      </c>
      <c r="G127" s="53">
        <v>0</v>
      </c>
      <c r="H127" s="53">
        <v>0</v>
      </c>
      <c r="I127" s="53">
        <f t="shared" si="12"/>
        <v>22.732128552490533</v>
      </c>
      <c r="J127" s="53">
        <f t="shared" si="13"/>
        <v>0</v>
      </c>
      <c r="K127" s="53">
        <f t="shared" si="14"/>
        <v>367</v>
      </c>
      <c r="L127" s="53">
        <f t="shared" si="15"/>
        <v>28</v>
      </c>
      <c r="M127" s="53">
        <f t="shared" si="15"/>
        <v>25.09</v>
      </c>
      <c r="N127" s="53">
        <f t="shared" si="16"/>
        <v>6.8365122615803813</v>
      </c>
    </row>
    <row r="128" spans="1:14" ht="15" customHeight="1" x14ac:dyDescent="0.2">
      <c r="A128" s="58">
        <v>33</v>
      </c>
      <c r="B128" s="61" t="s">
        <v>46</v>
      </c>
      <c r="C128" s="53">
        <v>82.705095909090915</v>
      </c>
      <c r="D128" s="53">
        <v>26.384904090909089</v>
      </c>
      <c r="E128" s="53">
        <v>1</v>
      </c>
      <c r="F128" s="53">
        <v>1</v>
      </c>
      <c r="G128" s="53">
        <v>0</v>
      </c>
      <c r="H128" s="53">
        <v>0</v>
      </c>
      <c r="I128" s="53">
        <f t="shared" si="12"/>
        <v>1.209115338067192</v>
      </c>
      <c r="J128" s="53">
        <f t="shared" si="13"/>
        <v>0</v>
      </c>
      <c r="K128" s="53">
        <f t="shared" si="14"/>
        <v>109.09</v>
      </c>
      <c r="L128" s="53">
        <f t="shared" si="15"/>
        <v>1</v>
      </c>
      <c r="M128" s="53">
        <f t="shared" si="15"/>
        <v>1</v>
      </c>
      <c r="N128" s="53">
        <f t="shared" si="16"/>
        <v>0.91667430561921337</v>
      </c>
    </row>
    <row r="129" spans="1:14" ht="15" customHeight="1" x14ac:dyDescent="0.2">
      <c r="A129" s="58">
        <v>34</v>
      </c>
      <c r="B129" s="61" t="s">
        <v>47</v>
      </c>
      <c r="C129" s="53">
        <v>380.86078496734558</v>
      </c>
      <c r="D129" s="53">
        <v>42.809215032654436</v>
      </c>
      <c r="E129" s="53">
        <v>69</v>
      </c>
      <c r="F129" s="53">
        <v>115.5</v>
      </c>
      <c r="G129" s="53">
        <v>0</v>
      </c>
      <c r="H129" s="53">
        <v>0</v>
      </c>
      <c r="I129" s="53">
        <f t="shared" si="12"/>
        <v>30.326041577082503</v>
      </c>
      <c r="J129" s="53">
        <f t="shared" si="13"/>
        <v>0</v>
      </c>
      <c r="K129" s="53">
        <f t="shared" si="14"/>
        <v>423.67</v>
      </c>
      <c r="L129" s="53">
        <f t="shared" si="15"/>
        <v>69</v>
      </c>
      <c r="M129" s="53">
        <f t="shared" si="15"/>
        <v>115.5</v>
      </c>
      <c r="N129" s="53">
        <f t="shared" si="16"/>
        <v>27.261783935610261</v>
      </c>
    </row>
    <row r="130" spans="1:14" ht="15" customHeight="1" x14ac:dyDescent="0.2">
      <c r="A130" s="58">
        <v>35</v>
      </c>
      <c r="B130" s="61" t="s">
        <v>48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 t="e">
        <f t="shared" si="12"/>
        <v>#DIV/0!</v>
      </c>
      <c r="J130" s="53" t="e">
        <f t="shared" si="13"/>
        <v>#DIV/0!</v>
      </c>
      <c r="K130" s="53">
        <f t="shared" si="14"/>
        <v>0</v>
      </c>
      <c r="L130" s="53">
        <f t="shared" si="15"/>
        <v>0</v>
      </c>
      <c r="M130" s="53">
        <f t="shared" si="15"/>
        <v>0</v>
      </c>
      <c r="N130" s="53" t="e">
        <f t="shared" si="16"/>
        <v>#DIV/0!</v>
      </c>
    </row>
    <row r="131" spans="1:14" ht="15" customHeight="1" x14ac:dyDescent="0.2">
      <c r="A131" s="58">
        <v>36</v>
      </c>
      <c r="B131" s="61" t="s">
        <v>49</v>
      </c>
      <c r="C131" s="53">
        <v>294.88</v>
      </c>
      <c r="D131" s="53">
        <v>9.1200000000000045</v>
      </c>
      <c r="E131" s="53">
        <v>214</v>
      </c>
      <c r="F131" s="53">
        <v>184.04</v>
      </c>
      <c r="G131" s="53">
        <v>0</v>
      </c>
      <c r="H131" s="53">
        <v>0</v>
      </c>
      <c r="I131" s="53">
        <f t="shared" si="12"/>
        <v>62.411828540423222</v>
      </c>
      <c r="J131" s="53">
        <f t="shared" si="13"/>
        <v>0</v>
      </c>
      <c r="K131" s="53">
        <f t="shared" si="14"/>
        <v>304</v>
      </c>
      <c r="L131" s="53">
        <f t="shared" si="15"/>
        <v>214</v>
      </c>
      <c r="M131" s="53">
        <f t="shared" si="15"/>
        <v>184.04</v>
      </c>
      <c r="N131" s="53">
        <f t="shared" si="16"/>
        <v>60.53947368421052</v>
      </c>
    </row>
    <row r="132" spans="1:14" ht="15" customHeight="1" x14ac:dyDescent="0.2">
      <c r="A132" s="66"/>
      <c r="B132" s="67" t="s">
        <v>6</v>
      </c>
      <c r="C132" s="54">
        <f t="shared" ref="C132:H132" si="17">SUM(C96:C131)</f>
        <v>10836.454576155291</v>
      </c>
      <c r="D132" s="54">
        <f t="shared" si="17"/>
        <v>3207.7854238447103</v>
      </c>
      <c r="E132" s="54">
        <f t="shared" si="17"/>
        <v>4538</v>
      </c>
      <c r="F132" s="54">
        <f t="shared" si="17"/>
        <v>4301.0646000000006</v>
      </c>
      <c r="G132" s="54">
        <f t="shared" si="17"/>
        <v>0</v>
      </c>
      <c r="H132" s="54">
        <f t="shared" si="17"/>
        <v>0</v>
      </c>
      <c r="I132" s="54">
        <f t="shared" si="12"/>
        <v>39.690699294436506</v>
      </c>
      <c r="J132" s="54">
        <f t="shared" si="13"/>
        <v>0</v>
      </c>
      <c r="K132" s="54">
        <f t="shared" si="14"/>
        <v>14044.240000000002</v>
      </c>
      <c r="L132" s="54">
        <f t="shared" si="15"/>
        <v>4538</v>
      </c>
      <c r="M132" s="54">
        <f t="shared" si="15"/>
        <v>4301.0646000000006</v>
      </c>
      <c r="N132" s="54">
        <f t="shared" si="16"/>
        <v>30.625114637744726</v>
      </c>
    </row>
    <row r="133" spans="1:14" ht="15" customHeight="1" x14ac:dyDescent="0.2">
      <c r="A133" s="109" t="s">
        <v>59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</row>
    <row r="134" spans="1:14" ht="15" customHeight="1" x14ac:dyDescent="0.2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</row>
    <row r="135" spans="1:14" ht="15" customHeight="1" x14ac:dyDescent="0.2">
      <c r="A135" s="111" t="str">
        <f>A3</f>
        <v>Disbursements under Crop Loans - 30.09.2020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</row>
    <row r="136" spans="1:14" ht="15" customHeight="1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112" t="s">
        <v>2</v>
      </c>
      <c r="L136" s="112"/>
      <c r="M136" s="112"/>
      <c r="N136" s="112"/>
    </row>
    <row r="137" spans="1:14" ht="39.950000000000003" customHeight="1" x14ac:dyDescent="0.2">
      <c r="A137" s="113" t="s">
        <v>3</v>
      </c>
      <c r="B137" s="113" t="s">
        <v>56</v>
      </c>
      <c r="C137" s="102" t="str">
        <f>C5</f>
        <v>Crop Loan Target 
ACP 2020-21</v>
      </c>
      <c r="D137" s="102"/>
      <c r="E137" s="116" t="str">
        <f>E5</f>
        <v>Cumulative Achievement from 
01.04.2020</v>
      </c>
      <c r="F137" s="117"/>
      <c r="G137" s="117"/>
      <c r="H137" s="118"/>
      <c r="I137" s="102" t="s">
        <v>5</v>
      </c>
      <c r="J137" s="102"/>
      <c r="K137" s="102" t="s">
        <v>6</v>
      </c>
      <c r="L137" s="102"/>
      <c r="M137" s="102"/>
      <c r="N137" s="102"/>
    </row>
    <row r="138" spans="1:14" ht="15" customHeight="1" x14ac:dyDescent="0.2">
      <c r="A138" s="114"/>
      <c r="B138" s="114"/>
      <c r="C138" s="103" t="s">
        <v>7</v>
      </c>
      <c r="D138" s="103" t="s">
        <v>8</v>
      </c>
      <c r="E138" s="105" t="s">
        <v>7</v>
      </c>
      <c r="F138" s="106"/>
      <c r="G138" s="105" t="s">
        <v>8</v>
      </c>
      <c r="H138" s="106"/>
      <c r="I138" s="103" t="s">
        <v>7</v>
      </c>
      <c r="J138" s="103" t="s">
        <v>8</v>
      </c>
      <c r="K138" s="103" t="s">
        <v>9</v>
      </c>
      <c r="L138" s="107" t="s">
        <v>10</v>
      </c>
      <c r="M138" s="107"/>
      <c r="N138" s="103" t="s">
        <v>11</v>
      </c>
    </row>
    <row r="139" spans="1:14" ht="15" customHeight="1" x14ac:dyDescent="0.2">
      <c r="A139" s="115"/>
      <c r="B139" s="115"/>
      <c r="C139" s="104"/>
      <c r="D139" s="104"/>
      <c r="E139" s="57" t="s">
        <v>12</v>
      </c>
      <c r="F139" s="57" t="s">
        <v>13</v>
      </c>
      <c r="G139" s="57" t="s">
        <v>12</v>
      </c>
      <c r="H139" s="57" t="s">
        <v>13</v>
      </c>
      <c r="I139" s="104"/>
      <c r="J139" s="104"/>
      <c r="K139" s="104"/>
      <c r="L139" s="57" t="s">
        <v>12</v>
      </c>
      <c r="M139" s="57" t="s">
        <v>13</v>
      </c>
      <c r="N139" s="104"/>
    </row>
    <row r="140" spans="1:14" ht="15" customHeight="1" x14ac:dyDescent="0.2">
      <c r="A140" s="58">
        <v>1</v>
      </c>
      <c r="B140" s="61" t="s">
        <v>14</v>
      </c>
      <c r="C140" s="53">
        <v>16712.679534744639</v>
      </c>
      <c r="D140" s="53">
        <v>9015.0604652553629</v>
      </c>
      <c r="E140" s="53">
        <v>9023</v>
      </c>
      <c r="F140" s="53">
        <v>9386</v>
      </c>
      <c r="G140" s="53">
        <v>0</v>
      </c>
      <c r="H140" s="53">
        <v>0</v>
      </c>
      <c r="I140" s="53">
        <f t="shared" ref="I140:I176" si="18">(F140/C140)*100</f>
        <v>56.160952410336598</v>
      </c>
      <c r="J140" s="53">
        <f t="shared" ref="J140:J176" si="19">(H140/D140)*100</f>
        <v>0</v>
      </c>
      <c r="K140" s="53">
        <f t="shared" ref="K140:K176" si="20">C140+D140</f>
        <v>25727.74</v>
      </c>
      <c r="L140" s="53">
        <f t="shared" ref="L140:M176" si="21">E140+G140</f>
        <v>9023</v>
      </c>
      <c r="M140" s="53">
        <f t="shared" si="21"/>
        <v>9386</v>
      </c>
      <c r="N140" s="53">
        <f t="shared" ref="N140:N176" si="22">(M140/K140)*100</f>
        <v>36.482022906015061</v>
      </c>
    </row>
    <row r="141" spans="1:14" ht="15" customHeight="1" x14ac:dyDescent="0.2">
      <c r="A141" s="58">
        <v>2</v>
      </c>
      <c r="B141" s="61" t="s">
        <v>15</v>
      </c>
      <c r="C141" s="53">
        <v>2660</v>
      </c>
      <c r="D141" s="53">
        <v>140</v>
      </c>
      <c r="E141" s="53">
        <v>1865</v>
      </c>
      <c r="F141" s="53">
        <v>1943</v>
      </c>
      <c r="G141" s="53">
        <v>0</v>
      </c>
      <c r="H141" s="53">
        <v>0</v>
      </c>
      <c r="I141" s="53">
        <f t="shared" si="18"/>
        <v>73.045112781954884</v>
      </c>
      <c r="J141" s="53">
        <f t="shared" si="19"/>
        <v>0</v>
      </c>
      <c r="K141" s="53">
        <f t="shared" si="20"/>
        <v>2800</v>
      </c>
      <c r="L141" s="53">
        <f t="shared" si="21"/>
        <v>1865</v>
      </c>
      <c r="M141" s="53">
        <f t="shared" si="21"/>
        <v>1943</v>
      </c>
      <c r="N141" s="53">
        <f t="shared" si="22"/>
        <v>69.392857142857139</v>
      </c>
    </row>
    <row r="142" spans="1:14" ht="15" customHeight="1" x14ac:dyDescent="0.2">
      <c r="A142" s="58">
        <v>3</v>
      </c>
      <c r="B142" s="61" t="s">
        <v>16</v>
      </c>
      <c r="C142" s="53">
        <v>5920</v>
      </c>
      <c r="D142" s="53">
        <v>1480</v>
      </c>
      <c r="E142" s="53">
        <v>2387</v>
      </c>
      <c r="F142" s="53">
        <v>2839.2407000000003</v>
      </c>
      <c r="G142" s="53">
        <v>0</v>
      </c>
      <c r="H142" s="53">
        <v>0</v>
      </c>
      <c r="I142" s="53">
        <f t="shared" si="18"/>
        <v>47.960146959459465</v>
      </c>
      <c r="J142" s="53">
        <f t="shared" si="19"/>
        <v>0</v>
      </c>
      <c r="K142" s="53">
        <f t="shared" si="20"/>
        <v>7400</v>
      </c>
      <c r="L142" s="53">
        <f t="shared" si="21"/>
        <v>2387</v>
      </c>
      <c r="M142" s="53">
        <f t="shared" si="21"/>
        <v>2839.2407000000003</v>
      </c>
      <c r="N142" s="53">
        <f t="shared" si="22"/>
        <v>38.368117567567573</v>
      </c>
    </row>
    <row r="143" spans="1:14" ht="15" customHeight="1" x14ac:dyDescent="0.2">
      <c r="A143" s="58">
        <v>4</v>
      </c>
      <c r="B143" s="61" t="s">
        <v>17</v>
      </c>
      <c r="C143" s="53">
        <v>4449.1080475935833</v>
      </c>
      <c r="D143" s="53">
        <v>1113.5319524064171</v>
      </c>
      <c r="E143" s="53">
        <v>6894</v>
      </c>
      <c r="F143" s="53">
        <v>5721.85</v>
      </c>
      <c r="G143" s="53">
        <v>0</v>
      </c>
      <c r="H143" s="53">
        <v>0</v>
      </c>
      <c r="I143" s="53">
        <f t="shared" si="18"/>
        <v>128.60667663701295</v>
      </c>
      <c r="J143" s="53">
        <f t="shared" si="19"/>
        <v>0</v>
      </c>
      <c r="K143" s="53">
        <f t="shared" si="20"/>
        <v>5562.64</v>
      </c>
      <c r="L143" s="53">
        <f t="shared" si="21"/>
        <v>6894</v>
      </c>
      <c r="M143" s="53">
        <f t="shared" si="21"/>
        <v>5721.85</v>
      </c>
      <c r="N143" s="53">
        <f t="shared" si="22"/>
        <v>102.86213021155423</v>
      </c>
    </row>
    <row r="144" spans="1:14" ht="15" customHeight="1" x14ac:dyDescent="0.2">
      <c r="A144" s="58">
        <v>5</v>
      </c>
      <c r="B144" s="61" t="s">
        <v>18</v>
      </c>
      <c r="C144" s="53">
        <v>4151.2605042016803</v>
      </c>
      <c r="D144" s="53">
        <v>1048.7394957983197</v>
      </c>
      <c r="E144" s="53">
        <v>4065</v>
      </c>
      <c r="F144" s="53">
        <v>3780</v>
      </c>
      <c r="G144" s="53">
        <v>0</v>
      </c>
      <c r="H144" s="53">
        <v>0</v>
      </c>
      <c r="I144" s="53">
        <f t="shared" si="18"/>
        <v>91.056680161943319</v>
      </c>
      <c r="J144" s="53">
        <f t="shared" si="19"/>
        <v>0</v>
      </c>
      <c r="K144" s="53">
        <f t="shared" si="20"/>
        <v>5200</v>
      </c>
      <c r="L144" s="53">
        <f t="shared" si="21"/>
        <v>4065</v>
      </c>
      <c r="M144" s="53">
        <f t="shared" si="21"/>
        <v>3780</v>
      </c>
      <c r="N144" s="53">
        <f t="shared" si="22"/>
        <v>72.692307692307693</v>
      </c>
    </row>
    <row r="145" spans="1:14" ht="15" customHeight="1" x14ac:dyDescent="0.2">
      <c r="A145" s="58">
        <v>6</v>
      </c>
      <c r="B145" s="61" t="s">
        <v>19</v>
      </c>
      <c r="C145" s="53">
        <v>500.69985728400485</v>
      </c>
      <c r="D145" s="53">
        <v>34.30014271599515</v>
      </c>
      <c r="E145" s="53">
        <v>345</v>
      </c>
      <c r="F145" s="53">
        <v>419</v>
      </c>
      <c r="G145" s="53">
        <v>0</v>
      </c>
      <c r="H145" s="53">
        <v>0</v>
      </c>
      <c r="I145" s="53">
        <f t="shared" si="18"/>
        <v>83.682867870748481</v>
      </c>
      <c r="J145" s="53">
        <f t="shared" si="19"/>
        <v>0</v>
      </c>
      <c r="K145" s="53">
        <f t="shared" si="20"/>
        <v>535</v>
      </c>
      <c r="L145" s="53">
        <f t="shared" si="21"/>
        <v>345</v>
      </c>
      <c r="M145" s="53">
        <f t="shared" si="21"/>
        <v>419</v>
      </c>
      <c r="N145" s="53">
        <f t="shared" si="22"/>
        <v>78.317757009345783</v>
      </c>
    </row>
    <row r="146" spans="1:14" ht="15" customHeight="1" x14ac:dyDescent="0.2">
      <c r="A146" s="58">
        <v>7</v>
      </c>
      <c r="B146" s="61" t="s">
        <v>20</v>
      </c>
      <c r="C146" s="53">
        <v>2783.7022628506211</v>
      </c>
      <c r="D146" s="53">
        <v>309.29773714937892</v>
      </c>
      <c r="E146" s="53">
        <v>1072</v>
      </c>
      <c r="F146" s="53">
        <v>1136.74496</v>
      </c>
      <c r="G146" s="53">
        <v>0</v>
      </c>
      <c r="H146" s="53">
        <v>0</v>
      </c>
      <c r="I146" s="53">
        <f t="shared" si="18"/>
        <v>40.835723531579426</v>
      </c>
      <c r="J146" s="53">
        <f t="shared" si="19"/>
        <v>0</v>
      </c>
      <c r="K146" s="53">
        <f t="shared" si="20"/>
        <v>3093</v>
      </c>
      <c r="L146" s="53">
        <f t="shared" si="21"/>
        <v>1072</v>
      </c>
      <c r="M146" s="53">
        <f t="shared" si="21"/>
        <v>1136.74496</v>
      </c>
      <c r="N146" s="53">
        <f t="shared" si="22"/>
        <v>36.752181053992885</v>
      </c>
    </row>
    <row r="147" spans="1:14" ht="15" customHeight="1" x14ac:dyDescent="0.2">
      <c r="A147" s="58">
        <v>8</v>
      </c>
      <c r="B147" s="61" t="s">
        <v>21</v>
      </c>
      <c r="C147" s="53">
        <v>1232.1428571428571</v>
      </c>
      <c r="D147" s="53">
        <v>147.85714285714289</v>
      </c>
      <c r="E147" s="53">
        <v>106</v>
      </c>
      <c r="F147" s="53">
        <v>115.09694</v>
      </c>
      <c r="G147" s="53">
        <v>0</v>
      </c>
      <c r="H147" s="53">
        <v>0</v>
      </c>
      <c r="I147" s="53">
        <f t="shared" si="18"/>
        <v>9.3412009275362315</v>
      </c>
      <c r="J147" s="53">
        <f t="shared" si="19"/>
        <v>0</v>
      </c>
      <c r="K147" s="53">
        <f t="shared" si="20"/>
        <v>1380</v>
      </c>
      <c r="L147" s="53">
        <f t="shared" si="21"/>
        <v>106</v>
      </c>
      <c r="M147" s="53">
        <f t="shared" si="21"/>
        <v>115.09694</v>
      </c>
      <c r="N147" s="53">
        <f t="shared" si="22"/>
        <v>8.3403579710144928</v>
      </c>
    </row>
    <row r="148" spans="1:14" ht="15" customHeight="1" x14ac:dyDescent="0.2">
      <c r="A148" s="58">
        <v>9</v>
      </c>
      <c r="B148" s="61" t="s">
        <v>22</v>
      </c>
      <c r="C148" s="53">
        <v>3706.6854499999995</v>
      </c>
      <c r="D148" s="53">
        <v>679.92455000000018</v>
      </c>
      <c r="E148" s="53">
        <v>1284</v>
      </c>
      <c r="F148" s="53">
        <v>2022.4936806999999</v>
      </c>
      <c r="G148" s="53">
        <v>0</v>
      </c>
      <c r="H148" s="53">
        <v>0</v>
      </c>
      <c r="I148" s="53">
        <f t="shared" si="18"/>
        <v>54.563401939055822</v>
      </c>
      <c r="J148" s="53">
        <f t="shared" si="19"/>
        <v>0</v>
      </c>
      <c r="K148" s="53">
        <f t="shared" si="20"/>
        <v>4386.6099999999997</v>
      </c>
      <c r="L148" s="53">
        <f t="shared" si="21"/>
        <v>1284</v>
      </c>
      <c r="M148" s="53">
        <f t="shared" si="21"/>
        <v>2022.4936806999999</v>
      </c>
      <c r="N148" s="53">
        <f t="shared" si="22"/>
        <v>46.106074638502172</v>
      </c>
    </row>
    <row r="149" spans="1:14" ht="15" customHeight="1" x14ac:dyDescent="0.2">
      <c r="A149" s="58">
        <v>10</v>
      </c>
      <c r="B149" s="61" t="s">
        <v>23</v>
      </c>
      <c r="C149" s="53">
        <v>102.83040904522612</v>
      </c>
      <c r="D149" s="53">
        <v>18.239590954773874</v>
      </c>
      <c r="E149" s="53">
        <v>41</v>
      </c>
      <c r="F149" s="53">
        <v>36.06</v>
      </c>
      <c r="G149" s="53">
        <v>0</v>
      </c>
      <c r="H149" s="53">
        <v>0</v>
      </c>
      <c r="I149" s="53">
        <f t="shared" si="18"/>
        <v>35.067447785936899</v>
      </c>
      <c r="J149" s="53">
        <f t="shared" si="19"/>
        <v>0</v>
      </c>
      <c r="K149" s="53">
        <f t="shared" si="20"/>
        <v>121.07</v>
      </c>
      <c r="L149" s="53">
        <f t="shared" si="21"/>
        <v>41</v>
      </c>
      <c r="M149" s="53">
        <f t="shared" si="21"/>
        <v>36.06</v>
      </c>
      <c r="N149" s="53">
        <f t="shared" si="22"/>
        <v>29.784422235070622</v>
      </c>
    </row>
    <row r="150" spans="1:14" ht="15" customHeight="1" x14ac:dyDescent="0.2">
      <c r="A150" s="58">
        <v>11</v>
      </c>
      <c r="B150" s="61" t="s">
        <v>24</v>
      </c>
      <c r="C150" s="53">
        <v>1538.9459999999999</v>
      </c>
      <c r="D150" s="53">
        <v>170.99400000000014</v>
      </c>
      <c r="E150" s="53">
        <v>539</v>
      </c>
      <c r="F150" s="53">
        <v>469.85</v>
      </c>
      <c r="G150" s="53">
        <v>0</v>
      </c>
      <c r="H150" s="53">
        <v>0</v>
      </c>
      <c r="I150" s="53">
        <f t="shared" si="18"/>
        <v>30.530635902754227</v>
      </c>
      <c r="J150" s="53">
        <f t="shared" si="19"/>
        <v>0</v>
      </c>
      <c r="K150" s="53">
        <f t="shared" si="20"/>
        <v>1709.94</v>
      </c>
      <c r="L150" s="53">
        <f t="shared" si="21"/>
        <v>539</v>
      </c>
      <c r="M150" s="53">
        <f t="shared" si="21"/>
        <v>469.85</v>
      </c>
      <c r="N150" s="53">
        <f t="shared" si="22"/>
        <v>27.477572312478799</v>
      </c>
    </row>
    <row r="151" spans="1:14" ht="15" customHeight="1" x14ac:dyDescent="0.2">
      <c r="A151" s="58">
        <v>12</v>
      </c>
      <c r="B151" s="61" t="s">
        <v>25</v>
      </c>
      <c r="C151" s="53">
        <v>4185.4731887320431</v>
      </c>
      <c r="D151" s="53">
        <v>983.89681126795676</v>
      </c>
      <c r="E151" s="53">
        <v>1284</v>
      </c>
      <c r="F151" s="53">
        <v>1170.68958</v>
      </c>
      <c r="G151" s="53">
        <v>0</v>
      </c>
      <c r="H151" s="53">
        <v>0</v>
      </c>
      <c r="I151" s="53">
        <f t="shared" si="18"/>
        <v>27.970304125987038</v>
      </c>
      <c r="J151" s="53">
        <f t="shared" si="19"/>
        <v>0</v>
      </c>
      <c r="K151" s="53">
        <f t="shared" si="20"/>
        <v>5169.37</v>
      </c>
      <c r="L151" s="53">
        <f t="shared" si="21"/>
        <v>1284</v>
      </c>
      <c r="M151" s="53">
        <f t="shared" si="21"/>
        <v>1170.68958</v>
      </c>
      <c r="N151" s="53">
        <f t="shared" si="22"/>
        <v>22.646658683746761</v>
      </c>
    </row>
    <row r="152" spans="1:14" ht="15" customHeight="1" x14ac:dyDescent="0.2">
      <c r="A152" s="58">
        <v>13</v>
      </c>
      <c r="B152" s="61" t="s">
        <v>26</v>
      </c>
      <c r="C152" s="53">
        <v>26348.309418816676</v>
      </c>
      <c r="D152" s="53">
        <v>3311.1105811833222</v>
      </c>
      <c r="E152" s="53">
        <v>7688</v>
      </c>
      <c r="F152" s="53">
        <v>11761.73</v>
      </c>
      <c r="G152" s="53">
        <v>0</v>
      </c>
      <c r="H152" s="53">
        <v>0</v>
      </c>
      <c r="I152" s="53">
        <f t="shared" si="18"/>
        <v>44.639410495158167</v>
      </c>
      <c r="J152" s="53">
        <f t="shared" si="19"/>
        <v>0</v>
      </c>
      <c r="K152" s="53">
        <f t="shared" si="20"/>
        <v>29659.42</v>
      </c>
      <c r="L152" s="53">
        <f t="shared" si="21"/>
        <v>7688</v>
      </c>
      <c r="M152" s="53">
        <f t="shared" si="21"/>
        <v>11761.73</v>
      </c>
      <c r="N152" s="53">
        <f t="shared" si="22"/>
        <v>39.655967648726779</v>
      </c>
    </row>
    <row r="153" spans="1:14" ht="15" customHeight="1" x14ac:dyDescent="0.2">
      <c r="A153" s="58">
        <v>14</v>
      </c>
      <c r="B153" s="61" t="s">
        <v>27</v>
      </c>
      <c r="C153" s="53">
        <v>3733.3803435</v>
      </c>
      <c r="D153" s="53">
        <v>1622.3996564999998</v>
      </c>
      <c r="E153" s="53">
        <v>3686</v>
      </c>
      <c r="F153" s="53">
        <v>2478</v>
      </c>
      <c r="G153" s="53">
        <v>0</v>
      </c>
      <c r="H153" s="53">
        <v>0</v>
      </c>
      <c r="I153" s="53">
        <f t="shared" si="18"/>
        <v>66.374164215931557</v>
      </c>
      <c r="J153" s="53">
        <f t="shared" si="19"/>
        <v>0</v>
      </c>
      <c r="K153" s="53">
        <f t="shared" si="20"/>
        <v>5355.78</v>
      </c>
      <c r="L153" s="53">
        <f t="shared" si="21"/>
        <v>3686</v>
      </c>
      <c r="M153" s="53">
        <f t="shared" si="21"/>
        <v>2478</v>
      </c>
      <c r="N153" s="53">
        <f t="shared" si="22"/>
        <v>46.267770520820498</v>
      </c>
    </row>
    <row r="154" spans="1:14" ht="15" customHeight="1" x14ac:dyDescent="0.2">
      <c r="A154" s="58">
        <v>15</v>
      </c>
      <c r="B154" s="61" t="s">
        <v>28</v>
      </c>
      <c r="C154" s="53">
        <v>4899.9976292437141</v>
      </c>
      <c r="D154" s="53">
        <v>4900.0023707562859</v>
      </c>
      <c r="E154" s="53">
        <v>3048</v>
      </c>
      <c r="F154" s="53">
        <v>5754</v>
      </c>
      <c r="G154" s="53">
        <v>0</v>
      </c>
      <c r="H154" s="53">
        <v>0</v>
      </c>
      <c r="I154" s="53">
        <f t="shared" si="18"/>
        <v>117.42862824380786</v>
      </c>
      <c r="J154" s="53">
        <f t="shared" si="19"/>
        <v>0</v>
      </c>
      <c r="K154" s="53">
        <f t="shared" si="20"/>
        <v>9800</v>
      </c>
      <c r="L154" s="53">
        <f t="shared" si="21"/>
        <v>3048</v>
      </c>
      <c r="M154" s="53">
        <f t="shared" si="21"/>
        <v>5754</v>
      </c>
      <c r="N154" s="53">
        <f t="shared" si="22"/>
        <v>58.714285714285722</v>
      </c>
    </row>
    <row r="155" spans="1:14" ht="15" customHeight="1" x14ac:dyDescent="0.2">
      <c r="A155" s="58">
        <v>16</v>
      </c>
      <c r="B155" s="61" t="s">
        <v>29</v>
      </c>
      <c r="C155" s="53">
        <v>8724.7582013099709</v>
      </c>
      <c r="D155" s="53">
        <v>2193.2417986900291</v>
      </c>
      <c r="E155" s="53">
        <v>728</v>
      </c>
      <c r="F155" s="53">
        <v>1065</v>
      </c>
      <c r="G155" s="53">
        <v>0</v>
      </c>
      <c r="H155" s="53">
        <v>0</v>
      </c>
      <c r="I155" s="53">
        <f t="shared" si="18"/>
        <v>12.206642011466823</v>
      </c>
      <c r="J155" s="53">
        <f t="shared" si="19"/>
        <v>0</v>
      </c>
      <c r="K155" s="53">
        <f t="shared" si="20"/>
        <v>10918</v>
      </c>
      <c r="L155" s="53">
        <f t="shared" si="21"/>
        <v>728</v>
      </c>
      <c r="M155" s="53">
        <f t="shared" si="21"/>
        <v>1065</v>
      </c>
      <c r="N155" s="53">
        <f t="shared" si="22"/>
        <v>9.7545337973987909</v>
      </c>
    </row>
    <row r="156" spans="1:14" ht="15" customHeight="1" x14ac:dyDescent="0.2">
      <c r="A156" s="58">
        <v>17</v>
      </c>
      <c r="B156" s="61" t="s">
        <v>30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 t="e">
        <f>(F156/C156)*100</f>
        <v>#DIV/0!</v>
      </c>
      <c r="J156" s="53" t="e">
        <f>(H156/D156)*100</f>
        <v>#DIV/0!</v>
      </c>
      <c r="K156" s="53">
        <f>C156+D156</f>
        <v>0</v>
      </c>
      <c r="L156" s="53">
        <f>E156+G156</f>
        <v>0</v>
      </c>
      <c r="M156" s="53">
        <f>F156+H156</f>
        <v>0</v>
      </c>
      <c r="N156" s="53" t="e">
        <f>(M156/K156)*100</f>
        <v>#DIV/0!</v>
      </c>
    </row>
    <row r="157" spans="1:14" ht="15" customHeight="1" x14ac:dyDescent="0.2">
      <c r="A157" s="58">
        <v>18</v>
      </c>
      <c r="B157" s="65" t="s">
        <v>31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 t="e">
        <f>(F157/C157)*100</f>
        <v>#DIV/0!</v>
      </c>
      <c r="J157" s="53" t="e">
        <f>(H157/D157)*100</f>
        <v>#DIV/0!</v>
      </c>
      <c r="K157" s="53">
        <f>C157+D157</f>
        <v>0</v>
      </c>
      <c r="L157" s="53">
        <f>E157+G157</f>
        <v>0</v>
      </c>
      <c r="M157" s="53">
        <f>F157+H157</f>
        <v>0</v>
      </c>
      <c r="N157" s="53" t="e">
        <f>(M157/K157)*100</f>
        <v>#DIV/0!</v>
      </c>
    </row>
    <row r="158" spans="1:14" ht="15" customHeight="1" x14ac:dyDescent="0.2">
      <c r="A158" s="58">
        <v>19</v>
      </c>
      <c r="B158" s="61" t="s">
        <v>32</v>
      </c>
      <c r="C158" s="53">
        <v>6133.5</v>
      </c>
      <c r="D158" s="53">
        <v>916.5</v>
      </c>
      <c r="E158" s="53">
        <v>5196</v>
      </c>
      <c r="F158" s="53">
        <v>6063</v>
      </c>
      <c r="G158" s="53">
        <v>0</v>
      </c>
      <c r="H158" s="53">
        <v>0</v>
      </c>
      <c r="I158" s="53">
        <f t="shared" si="18"/>
        <v>98.850574712643677</v>
      </c>
      <c r="J158" s="53">
        <f t="shared" si="19"/>
        <v>0</v>
      </c>
      <c r="K158" s="53">
        <f t="shared" si="20"/>
        <v>7050</v>
      </c>
      <c r="L158" s="53">
        <f t="shared" si="21"/>
        <v>5196</v>
      </c>
      <c r="M158" s="53">
        <f t="shared" si="21"/>
        <v>6063</v>
      </c>
      <c r="N158" s="53">
        <f t="shared" si="22"/>
        <v>86</v>
      </c>
    </row>
    <row r="159" spans="1:14" ht="15" customHeight="1" x14ac:dyDescent="0.2">
      <c r="A159" s="58">
        <v>20</v>
      </c>
      <c r="B159" s="61" t="s">
        <v>33</v>
      </c>
      <c r="C159" s="53">
        <v>16248.024311896514</v>
      </c>
      <c r="D159" s="53">
        <v>4061.9756881034864</v>
      </c>
      <c r="E159" s="53">
        <v>2713</v>
      </c>
      <c r="F159" s="53">
        <v>2804.4556499999999</v>
      </c>
      <c r="G159" s="53">
        <v>0</v>
      </c>
      <c r="H159" s="53">
        <v>0</v>
      </c>
      <c r="I159" s="53">
        <f t="shared" si="18"/>
        <v>17.260287135012639</v>
      </c>
      <c r="J159" s="53">
        <f t="shared" si="19"/>
        <v>0</v>
      </c>
      <c r="K159" s="53">
        <f t="shared" si="20"/>
        <v>20310</v>
      </c>
      <c r="L159" s="53">
        <f t="shared" si="21"/>
        <v>2713</v>
      </c>
      <c r="M159" s="53">
        <f t="shared" si="21"/>
        <v>2804.4556499999999</v>
      </c>
      <c r="N159" s="53">
        <f t="shared" si="22"/>
        <v>13.808250369276218</v>
      </c>
    </row>
    <row r="160" spans="1:14" ht="15" customHeight="1" x14ac:dyDescent="0.2">
      <c r="A160" s="58">
        <v>21</v>
      </c>
      <c r="B160" s="61" t="s">
        <v>34</v>
      </c>
      <c r="C160" s="53">
        <v>6987.8638683619265</v>
      </c>
      <c r="D160" s="53">
        <v>1747.1361316380735</v>
      </c>
      <c r="E160" s="53">
        <v>1905</v>
      </c>
      <c r="F160" s="53">
        <v>3285</v>
      </c>
      <c r="G160" s="53">
        <v>0</v>
      </c>
      <c r="H160" s="53">
        <v>0</v>
      </c>
      <c r="I160" s="53">
        <f t="shared" si="18"/>
        <v>47.010074350089759</v>
      </c>
      <c r="J160" s="53">
        <f t="shared" si="19"/>
        <v>0</v>
      </c>
      <c r="K160" s="53">
        <f t="shared" si="20"/>
        <v>8735</v>
      </c>
      <c r="L160" s="53">
        <f t="shared" si="21"/>
        <v>1905</v>
      </c>
      <c r="M160" s="53">
        <f t="shared" si="21"/>
        <v>3285</v>
      </c>
      <c r="N160" s="53">
        <f t="shared" si="22"/>
        <v>37.607326846021749</v>
      </c>
    </row>
    <row r="161" spans="1:14" ht="15" customHeight="1" x14ac:dyDescent="0.2">
      <c r="A161" s="58">
        <v>22</v>
      </c>
      <c r="B161" s="61" t="s">
        <v>35</v>
      </c>
      <c r="C161" s="53">
        <v>43743.354285714289</v>
      </c>
      <c r="D161" s="53">
        <v>18889.17571428571</v>
      </c>
      <c r="E161" s="53">
        <v>4888</v>
      </c>
      <c r="F161" s="53">
        <v>36301</v>
      </c>
      <c r="G161" s="53">
        <v>0</v>
      </c>
      <c r="H161" s="53">
        <v>0</v>
      </c>
      <c r="I161" s="53">
        <f t="shared" si="18"/>
        <v>82.986320077093822</v>
      </c>
      <c r="J161" s="53">
        <f t="shared" si="19"/>
        <v>0</v>
      </c>
      <c r="K161" s="53">
        <f t="shared" si="20"/>
        <v>62632.53</v>
      </c>
      <c r="L161" s="53">
        <f t="shared" si="21"/>
        <v>4888</v>
      </c>
      <c r="M161" s="53">
        <f t="shared" si="21"/>
        <v>36301</v>
      </c>
      <c r="N161" s="53">
        <f t="shared" si="22"/>
        <v>57.958699736382989</v>
      </c>
    </row>
    <row r="162" spans="1:14" ht="15" customHeight="1" x14ac:dyDescent="0.2">
      <c r="A162" s="58">
        <v>23</v>
      </c>
      <c r="B162" s="61" t="s">
        <v>36</v>
      </c>
      <c r="C162" s="53">
        <v>1392.3052521322759</v>
      </c>
      <c r="D162" s="53">
        <v>596.69474786772412</v>
      </c>
      <c r="E162" s="53">
        <v>673</v>
      </c>
      <c r="F162" s="53">
        <v>730</v>
      </c>
      <c r="G162" s="53">
        <v>0</v>
      </c>
      <c r="H162" s="53">
        <v>0</v>
      </c>
      <c r="I162" s="53">
        <f t="shared" si="18"/>
        <v>52.431031117782958</v>
      </c>
      <c r="J162" s="53">
        <f t="shared" si="19"/>
        <v>0</v>
      </c>
      <c r="K162" s="53">
        <f t="shared" si="20"/>
        <v>1989</v>
      </c>
      <c r="L162" s="53">
        <f t="shared" si="21"/>
        <v>673</v>
      </c>
      <c r="M162" s="53">
        <f t="shared" si="21"/>
        <v>730</v>
      </c>
      <c r="N162" s="53">
        <f t="shared" si="22"/>
        <v>36.701860231271993</v>
      </c>
    </row>
    <row r="163" spans="1:14" ht="15" customHeight="1" x14ac:dyDescent="0.2">
      <c r="A163" s="58">
        <v>24</v>
      </c>
      <c r="B163" s="59" t="s">
        <v>37</v>
      </c>
      <c r="C163" s="53">
        <v>1369.6023600000001</v>
      </c>
      <c r="D163" s="53">
        <v>355.33763999999996</v>
      </c>
      <c r="E163" s="53">
        <v>171</v>
      </c>
      <c r="F163" s="53">
        <v>648.81145000000004</v>
      </c>
      <c r="G163" s="53">
        <v>0</v>
      </c>
      <c r="H163" s="53">
        <v>0</v>
      </c>
      <c r="I163" s="53">
        <f>(F163/C163)*100</f>
        <v>47.372249709032332</v>
      </c>
      <c r="J163" s="53">
        <f>(H163/D163)*100</f>
        <v>0</v>
      </c>
      <c r="K163" s="53">
        <f>C163+D163</f>
        <v>1724.94</v>
      </c>
      <c r="L163" s="53">
        <f>E163+G163</f>
        <v>171</v>
      </c>
      <c r="M163" s="53">
        <f>F163+H163</f>
        <v>648.81145000000004</v>
      </c>
      <c r="N163" s="53">
        <f>(M163/K163)*100</f>
        <v>37.613566268971674</v>
      </c>
    </row>
    <row r="164" spans="1:14" ht="15" customHeight="1" x14ac:dyDescent="0.2">
      <c r="A164" s="58">
        <v>25</v>
      </c>
      <c r="B164" s="61" t="s">
        <v>38</v>
      </c>
      <c r="C164" s="53">
        <v>7943.2384971925994</v>
      </c>
      <c r="D164" s="53">
        <v>2244.7615028074006</v>
      </c>
      <c r="E164" s="53">
        <v>1688</v>
      </c>
      <c r="F164" s="53">
        <v>1524</v>
      </c>
      <c r="G164" s="53">
        <v>0</v>
      </c>
      <c r="H164" s="53">
        <v>0</v>
      </c>
      <c r="I164" s="53">
        <f t="shared" si="18"/>
        <v>19.18612919074042</v>
      </c>
      <c r="J164" s="53">
        <f t="shared" si="19"/>
        <v>0</v>
      </c>
      <c r="K164" s="53">
        <f t="shared" si="20"/>
        <v>10188</v>
      </c>
      <c r="L164" s="53">
        <f t="shared" si="21"/>
        <v>1688</v>
      </c>
      <c r="M164" s="53">
        <f t="shared" si="21"/>
        <v>1524</v>
      </c>
      <c r="N164" s="53">
        <f t="shared" si="22"/>
        <v>14.958775029446409</v>
      </c>
    </row>
    <row r="165" spans="1:14" ht="15" customHeight="1" x14ac:dyDescent="0.2">
      <c r="A165" s="58">
        <v>26</v>
      </c>
      <c r="B165" s="61" t="s">
        <v>39</v>
      </c>
      <c r="C165" s="53">
        <v>5844.9872511791164</v>
      </c>
      <c r="D165" s="53">
        <v>3147.3127488208829</v>
      </c>
      <c r="E165" s="53">
        <v>3298</v>
      </c>
      <c r="F165" s="53">
        <v>6435.4916940000003</v>
      </c>
      <c r="G165" s="53">
        <v>0</v>
      </c>
      <c r="H165" s="53">
        <v>0</v>
      </c>
      <c r="I165" s="53">
        <f t="shared" si="18"/>
        <v>110.10274988541269</v>
      </c>
      <c r="J165" s="53">
        <f t="shared" si="19"/>
        <v>0</v>
      </c>
      <c r="K165" s="53">
        <f t="shared" si="20"/>
        <v>8992.2999999999993</v>
      </c>
      <c r="L165" s="53">
        <f t="shared" si="21"/>
        <v>3298</v>
      </c>
      <c r="M165" s="53">
        <f t="shared" si="21"/>
        <v>6435.4916940000003</v>
      </c>
      <c r="N165" s="53">
        <f t="shared" si="22"/>
        <v>71.566692548068914</v>
      </c>
    </row>
    <row r="166" spans="1:14" ht="15" customHeight="1" x14ac:dyDescent="0.2">
      <c r="A166" s="58">
        <v>27</v>
      </c>
      <c r="B166" s="61" t="s">
        <v>40</v>
      </c>
      <c r="C166" s="53">
        <v>1322.4056892857145</v>
      </c>
      <c r="D166" s="53">
        <v>331.04431071428553</v>
      </c>
      <c r="E166" s="53">
        <v>387</v>
      </c>
      <c r="F166" s="53">
        <v>473.21000000000004</v>
      </c>
      <c r="G166" s="53">
        <v>0</v>
      </c>
      <c r="H166" s="53">
        <v>0</v>
      </c>
      <c r="I166" s="53">
        <f t="shared" si="18"/>
        <v>35.784026326716742</v>
      </c>
      <c r="J166" s="53">
        <f t="shared" si="19"/>
        <v>0</v>
      </c>
      <c r="K166" s="53">
        <f t="shared" si="20"/>
        <v>1653.45</v>
      </c>
      <c r="L166" s="53">
        <f t="shared" si="21"/>
        <v>387</v>
      </c>
      <c r="M166" s="53">
        <f t="shared" si="21"/>
        <v>473.21000000000004</v>
      </c>
      <c r="N166" s="53">
        <f t="shared" si="22"/>
        <v>28.619553055731956</v>
      </c>
    </row>
    <row r="167" spans="1:14" ht="15" customHeight="1" x14ac:dyDescent="0.2">
      <c r="A167" s="58">
        <v>28</v>
      </c>
      <c r="B167" s="61" t="s">
        <v>41</v>
      </c>
      <c r="C167" s="53">
        <v>201.83385062166963</v>
      </c>
      <c r="D167" s="53">
        <v>248.35614937833037</v>
      </c>
      <c r="E167" s="53">
        <v>80</v>
      </c>
      <c r="F167" s="53">
        <v>204</v>
      </c>
      <c r="G167" s="53">
        <v>0</v>
      </c>
      <c r="H167" s="53">
        <v>0</v>
      </c>
      <c r="I167" s="53">
        <f t="shared" si="18"/>
        <v>101.07323393556551</v>
      </c>
      <c r="J167" s="53">
        <f t="shared" si="19"/>
        <v>0</v>
      </c>
      <c r="K167" s="53">
        <f t="shared" si="20"/>
        <v>450.19</v>
      </c>
      <c r="L167" s="53">
        <f t="shared" si="21"/>
        <v>80</v>
      </c>
      <c r="M167" s="53">
        <f t="shared" si="21"/>
        <v>204</v>
      </c>
      <c r="N167" s="53">
        <f t="shared" si="22"/>
        <v>45.314200670827873</v>
      </c>
    </row>
    <row r="168" spans="1:14" ht="15" customHeight="1" x14ac:dyDescent="0.2">
      <c r="A168" s="58">
        <v>29</v>
      </c>
      <c r="B168" s="61" t="s">
        <v>42</v>
      </c>
      <c r="C168" s="53">
        <v>4835.2918882466283</v>
      </c>
      <c r="D168" s="53">
        <v>3543.7281117533721</v>
      </c>
      <c r="E168" s="53">
        <v>1014</v>
      </c>
      <c r="F168" s="53">
        <v>2980</v>
      </c>
      <c r="G168" s="53">
        <v>0</v>
      </c>
      <c r="H168" s="53">
        <v>0</v>
      </c>
      <c r="I168" s="53">
        <f t="shared" si="18"/>
        <v>61.630198732027452</v>
      </c>
      <c r="J168" s="53">
        <f t="shared" si="19"/>
        <v>0</v>
      </c>
      <c r="K168" s="53">
        <f t="shared" si="20"/>
        <v>8379.02</v>
      </c>
      <c r="L168" s="53">
        <f t="shared" si="21"/>
        <v>1014</v>
      </c>
      <c r="M168" s="53">
        <f t="shared" si="21"/>
        <v>2980</v>
      </c>
      <c r="N168" s="53">
        <f t="shared" si="22"/>
        <v>35.565018343433955</v>
      </c>
    </row>
    <row r="169" spans="1:14" ht="15" customHeight="1" x14ac:dyDescent="0.2">
      <c r="A169" s="58">
        <v>30</v>
      </c>
      <c r="B169" s="61" t="s">
        <v>43</v>
      </c>
      <c r="C169" s="53">
        <v>7840.5079365079364</v>
      </c>
      <c r="D169" s="53">
        <v>3039.4920634920636</v>
      </c>
      <c r="E169" s="53">
        <v>1725</v>
      </c>
      <c r="F169" s="53">
        <v>2442.4080630000003</v>
      </c>
      <c r="G169" s="53">
        <v>0</v>
      </c>
      <c r="H169" s="53">
        <v>0</v>
      </c>
      <c r="I169" s="53">
        <f t="shared" si="18"/>
        <v>31.151145854050601</v>
      </c>
      <c r="J169" s="53">
        <f t="shared" si="19"/>
        <v>0</v>
      </c>
      <c r="K169" s="53">
        <f t="shared" si="20"/>
        <v>10880</v>
      </c>
      <c r="L169" s="53">
        <f t="shared" si="21"/>
        <v>1725</v>
      </c>
      <c r="M169" s="53">
        <f t="shared" si="21"/>
        <v>2442.4080630000003</v>
      </c>
      <c r="N169" s="53">
        <f t="shared" si="22"/>
        <v>22.44860352022059</v>
      </c>
    </row>
    <row r="170" spans="1:14" ht="15" customHeight="1" x14ac:dyDescent="0.2">
      <c r="A170" s="58">
        <v>31</v>
      </c>
      <c r="B170" s="61" t="s">
        <v>44</v>
      </c>
      <c r="C170" s="53">
        <v>544.69362441081614</v>
      </c>
      <c r="D170" s="53">
        <v>161.30637558918386</v>
      </c>
      <c r="E170" s="53">
        <v>82</v>
      </c>
      <c r="F170" s="53">
        <v>123</v>
      </c>
      <c r="G170" s="53">
        <v>0</v>
      </c>
      <c r="H170" s="53">
        <v>0</v>
      </c>
      <c r="I170" s="53">
        <f t="shared" si="18"/>
        <v>22.58150168969695</v>
      </c>
      <c r="J170" s="53">
        <f t="shared" si="19"/>
        <v>0</v>
      </c>
      <c r="K170" s="53">
        <f t="shared" si="20"/>
        <v>706</v>
      </c>
      <c r="L170" s="53">
        <f t="shared" si="21"/>
        <v>82</v>
      </c>
      <c r="M170" s="53">
        <f t="shared" si="21"/>
        <v>123</v>
      </c>
      <c r="N170" s="53">
        <f t="shared" si="22"/>
        <v>17.422096317280452</v>
      </c>
    </row>
    <row r="171" spans="1:14" ht="15" customHeight="1" x14ac:dyDescent="0.2">
      <c r="A171" s="58">
        <v>32</v>
      </c>
      <c r="B171" s="61" t="s">
        <v>45</v>
      </c>
      <c r="C171" s="53">
        <v>6306.2649536782183</v>
      </c>
      <c r="D171" s="53">
        <v>14662.735046321781</v>
      </c>
      <c r="E171" s="53">
        <v>3287</v>
      </c>
      <c r="F171" s="53">
        <v>5709.5457735999998</v>
      </c>
      <c r="G171" s="53">
        <v>0</v>
      </c>
      <c r="H171" s="53">
        <v>0</v>
      </c>
      <c r="I171" s="53">
        <f t="shared" si="18"/>
        <v>90.537676668181007</v>
      </c>
      <c r="J171" s="53">
        <f t="shared" si="19"/>
        <v>0</v>
      </c>
      <c r="K171" s="53">
        <f t="shared" si="20"/>
        <v>20969</v>
      </c>
      <c r="L171" s="53">
        <f t="shared" si="21"/>
        <v>3287</v>
      </c>
      <c r="M171" s="53">
        <f t="shared" si="21"/>
        <v>5709.5457735999998</v>
      </c>
      <c r="N171" s="53">
        <f t="shared" si="22"/>
        <v>27.228507671324337</v>
      </c>
    </row>
    <row r="172" spans="1:14" ht="15" customHeight="1" x14ac:dyDescent="0.2">
      <c r="A172" s="58">
        <v>33</v>
      </c>
      <c r="B172" s="61" t="s">
        <v>46</v>
      </c>
      <c r="C172" s="53">
        <v>827.02821499999982</v>
      </c>
      <c r="D172" s="53">
        <v>263.84178500000007</v>
      </c>
      <c r="E172" s="53">
        <v>299</v>
      </c>
      <c r="F172" s="53">
        <v>435</v>
      </c>
      <c r="G172" s="53">
        <v>0</v>
      </c>
      <c r="H172" s="53">
        <v>0</v>
      </c>
      <c r="I172" s="53">
        <f t="shared" si="18"/>
        <v>52.597963661977374</v>
      </c>
      <c r="J172" s="53">
        <f t="shared" si="19"/>
        <v>0</v>
      </c>
      <c r="K172" s="53">
        <f t="shared" si="20"/>
        <v>1090.8699999999999</v>
      </c>
      <c r="L172" s="53">
        <f t="shared" si="21"/>
        <v>299</v>
      </c>
      <c r="M172" s="53">
        <f t="shared" si="21"/>
        <v>435</v>
      </c>
      <c r="N172" s="53">
        <f t="shared" si="22"/>
        <v>39.876428905369117</v>
      </c>
    </row>
    <row r="173" spans="1:14" ht="15" customHeight="1" x14ac:dyDescent="0.2">
      <c r="A173" s="58">
        <v>34</v>
      </c>
      <c r="B173" s="61" t="s">
        <v>47</v>
      </c>
      <c r="C173" s="53">
        <v>7225.5135022741406</v>
      </c>
      <c r="D173" s="53">
        <v>812.15649772585948</v>
      </c>
      <c r="E173" s="53">
        <v>2315</v>
      </c>
      <c r="F173" s="53">
        <v>3058.3667100000002</v>
      </c>
      <c r="G173" s="53">
        <v>0</v>
      </c>
      <c r="H173" s="53">
        <v>0</v>
      </c>
      <c r="I173" s="53">
        <f t="shared" si="18"/>
        <v>42.327326757294372</v>
      </c>
      <c r="J173" s="53">
        <f t="shared" si="19"/>
        <v>0</v>
      </c>
      <c r="K173" s="53">
        <f t="shared" si="20"/>
        <v>8037.67</v>
      </c>
      <c r="L173" s="53">
        <f t="shared" si="21"/>
        <v>2315</v>
      </c>
      <c r="M173" s="53">
        <f t="shared" si="21"/>
        <v>3058.3667100000002</v>
      </c>
      <c r="N173" s="53">
        <f t="shared" si="22"/>
        <v>38.050413988133378</v>
      </c>
    </row>
    <row r="174" spans="1:14" ht="15" customHeight="1" x14ac:dyDescent="0.2">
      <c r="A174" s="58">
        <v>35</v>
      </c>
      <c r="B174" s="61" t="s">
        <v>48</v>
      </c>
      <c r="C174" s="53">
        <v>3248.4848484848485</v>
      </c>
      <c r="D174" s="53">
        <v>101.5151515151515</v>
      </c>
      <c r="E174" s="53">
        <v>831</v>
      </c>
      <c r="F174" s="53">
        <v>946.95939999999996</v>
      </c>
      <c r="G174" s="53">
        <v>0</v>
      </c>
      <c r="H174" s="53">
        <v>0</v>
      </c>
      <c r="I174" s="53">
        <f t="shared" si="18"/>
        <v>29.150802425373136</v>
      </c>
      <c r="J174" s="53">
        <f t="shared" si="19"/>
        <v>0</v>
      </c>
      <c r="K174" s="53">
        <f t="shared" si="20"/>
        <v>3350</v>
      </c>
      <c r="L174" s="53">
        <f t="shared" si="21"/>
        <v>831</v>
      </c>
      <c r="M174" s="53">
        <f t="shared" si="21"/>
        <v>946.95939999999996</v>
      </c>
      <c r="N174" s="53">
        <f t="shared" si="22"/>
        <v>28.267444776119397</v>
      </c>
    </row>
    <row r="175" spans="1:14" ht="15" customHeight="1" x14ac:dyDescent="0.2">
      <c r="A175" s="58">
        <v>36</v>
      </c>
      <c r="B175" s="61" t="s">
        <v>49</v>
      </c>
      <c r="C175" s="53">
        <v>6894.76</v>
      </c>
      <c r="D175" s="53">
        <v>213.23999999999978</v>
      </c>
      <c r="E175" s="53">
        <v>1935</v>
      </c>
      <c r="F175" s="53">
        <v>2486.96</v>
      </c>
      <c r="G175" s="53">
        <v>0</v>
      </c>
      <c r="H175" s="53">
        <v>0</v>
      </c>
      <c r="I175" s="53">
        <f t="shared" si="18"/>
        <v>36.070291061617809</v>
      </c>
      <c r="J175" s="53">
        <f t="shared" si="19"/>
        <v>0</v>
      </c>
      <c r="K175" s="53">
        <f t="shared" si="20"/>
        <v>7108</v>
      </c>
      <c r="L175" s="53">
        <f t="shared" si="21"/>
        <v>1935</v>
      </c>
      <c r="M175" s="53">
        <f t="shared" si="21"/>
        <v>2486.96</v>
      </c>
      <c r="N175" s="53">
        <f t="shared" si="22"/>
        <v>34.988182329769273</v>
      </c>
    </row>
    <row r="176" spans="1:14" ht="15" customHeight="1" x14ac:dyDescent="0.2">
      <c r="A176" s="66"/>
      <c r="B176" s="67" t="s">
        <v>6</v>
      </c>
      <c r="C176" s="54">
        <f t="shared" ref="C176:H176" si="23">SUM(C140:C175)</f>
        <v>220559.63403945172</v>
      </c>
      <c r="D176" s="54">
        <f t="shared" si="23"/>
        <v>82504.905960548276</v>
      </c>
      <c r="E176" s="54">
        <f t="shared" si="23"/>
        <v>76542</v>
      </c>
      <c r="F176" s="54">
        <f t="shared" si="23"/>
        <v>126749.9646013</v>
      </c>
      <c r="G176" s="54">
        <f t="shared" si="23"/>
        <v>0</v>
      </c>
      <c r="H176" s="54">
        <f t="shared" si="23"/>
        <v>0</v>
      </c>
      <c r="I176" s="54">
        <f t="shared" si="18"/>
        <v>57.46743512397564</v>
      </c>
      <c r="J176" s="54">
        <f t="shared" si="19"/>
        <v>0</v>
      </c>
      <c r="K176" s="54">
        <f t="shared" si="20"/>
        <v>303064.53999999998</v>
      </c>
      <c r="L176" s="54">
        <f t="shared" si="21"/>
        <v>76542</v>
      </c>
      <c r="M176" s="54">
        <f t="shared" si="21"/>
        <v>126749.9646013</v>
      </c>
      <c r="N176" s="54">
        <f t="shared" si="22"/>
        <v>41.822763099008554</v>
      </c>
    </row>
    <row r="177" spans="1:14" ht="15" customHeight="1" x14ac:dyDescent="0.2">
      <c r="A177" s="109" t="s">
        <v>60</v>
      </c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1:14" ht="15" customHeight="1" x14ac:dyDescent="0.2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</row>
    <row r="179" spans="1:14" ht="15" customHeight="1" x14ac:dyDescent="0.2">
      <c r="A179" s="111" t="str">
        <f>A3</f>
        <v>Disbursements under Crop Loans - 30.09.2020</v>
      </c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</row>
    <row r="180" spans="1:14" ht="15" customHeight="1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112" t="s">
        <v>2</v>
      </c>
      <c r="L180" s="112"/>
      <c r="M180" s="112"/>
      <c r="N180" s="112"/>
    </row>
    <row r="181" spans="1:14" ht="39.950000000000003" customHeight="1" x14ac:dyDescent="0.2">
      <c r="A181" s="113" t="s">
        <v>3</v>
      </c>
      <c r="B181" s="113" t="s">
        <v>56</v>
      </c>
      <c r="C181" s="102" t="str">
        <f>C5</f>
        <v>Crop Loan Target 
ACP 2020-21</v>
      </c>
      <c r="D181" s="102"/>
      <c r="E181" s="116" t="str">
        <f>E5</f>
        <v>Cumulative Achievement from 
01.04.2020</v>
      </c>
      <c r="F181" s="117"/>
      <c r="G181" s="117"/>
      <c r="H181" s="118"/>
      <c r="I181" s="102" t="s">
        <v>5</v>
      </c>
      <c r="J181" s="102"/>
      <c r="K181" s="102" t="s">
        <v>6</v>
      </c>
      <c r="L181" s="102"/>
      <c r="M181" s="102"/>
      <c r="N181" s="102"/>
    </row>
    <row r="182" spans="1:14" ht="15" customHeight="1" x14ac:dyDescent="0.2">
      <c r="A182" s="114"/>
      <c r="B182" s="114"/>
      <c r="C182" s="103" t="s">
        <v>7</v>
      </c>
      <c r="D182" s="103" t="s">
        <v>8</v>
      </c>
      <c r="E182" s="105" t="s">
        <v>7</v>
      </c>
      <c r="F182" s="106"/>
      <c r="G182" s="105" t="s">
        <v>8</v>
      </c>
      <c r="H182" s="106"/>
      <c r="I182" s="103" t="s">
        <v>7</v>
      </c>
      <c r="J182" s="103" t="s">
        <v>8</v>
      </c>
      <c r="K182" s="103" t="s">
        <v>9</v>
      </c>
      <c r="L182" s="107" t="s">
        <v>10</v>
      </c>
      <c r="M182" s="107"/>
      <c r="N182" s="103" t="s">
        <v>11</v>
      </c>
    </row>
    <row r="183" spans="1:14" ht="15" customHeight="1" x14ac:dyDescent="0.2">
      <c r="A183" s="115"/>
      <c r="B183" s="115"/>
      <c r="C183" s="104"/>
      <c r="D183" s="104"/>
      <c r="E183" s="57" t="s">
        <v>12</v>
      </c>
      <c r="F183" s="57" t="s">
        <v>13</v>
      </c>
      <c r="G183" s="57" t="s">
        <v>12</v>
      </c>
      <c r="H183" s="57" t="s">
        <v>13</v>
      </c>
      <c r="I183" s="104"/>
      <c r="J183" s="104"/>
      <c r="K183" s="104"/>
      <c r="L183" s="57" t="s">
        <v>12</v>
      </c>
      <c r="M183" s="57" t="s">
        <v>13</v>
      </c>
      <c r="N183" s="104"/>
    </row>
    <row r="184" spans="1:14" ht="15" customHeight="1" x14ac:dyDescent="0.2">
      <c r="A184" s="58">
        <v>1</v>
      </c>
      <c r="B184" s="61" t="s">
        <v>14</v>
      </c>
      <c r="C184" s="53">
        <v>5214.7361074193641</v>
      </c>
      <c r="D184" s="53">
        <v>2812.9038925806362</v>
      </c>
      <c r="E184" s="53">
        <v>1379</v>
      </c>
      <c r="F184" s="53">
        <v>1508</v>
      </c>
      <c r="G184" s="53">
        <v>0</v>
      </c>
      <c r="H184" s="53">
        <v>0</v>
      </c>
      <c r="I184" s="53">
        <f t="shared" ref="I184:I220" si="24">(F184/C184)*100</f>
        <v>28.918050097577602</v>
      </c>
      <c r="J184" s="53">
        <f t="shared" ref="J184:J220" si="25">(H184/D184)*100</f>
        <v>0</v>
      </c>
      <c r="K184" s="53">
        <f t="shared" ref="K184:K220" si="26">C184+D184</f>
        <v>8027.64</v>
      </c>
      <c r="L184" s="53">
        <f t="shared" ref="L184:M220" si="27">E184+G184</f>
        <v>1379</v>
      </c>
      <c r="M184" s="53">
        <f t="shared" si="27"/>
        <v>1508</v>
      </c>
      <c r="N184" s="53">
        <f t="shared" ref="N184:N220" si="28">(M184/K184)*100</f>
        <v>18.785097488178344</v>
      </c>
    </row>
    <row r="185" spans="1:14" ht="15" customHeight="1" x14ac:dyDescent="0.2">
      <c r="A185" s="58">
        <v>2</v>
      </c>
      <c r="B185" s="61" t="s">
        <v>15</v>
      </c>
      <c r="C185" s="53">
        <v>940.5</v>
      </c>
      <c r="D185" s="53">
        <v>49.5</v>
      </c>
      <c r="E185" s="53">
        <v>681</v>
      </c>
      <c r="F185" s="53">
        <v>601.84</v>
      </c>
      <c r="G185" s="53">
        <v>0</v>
      </c>
      <c r="H185" s="53">
        <v>0</v>
      </c>
      <c r="I185" s="53">
        <f t="shared" si="24"/>
        <v>63.991493886230735</v>
      </c>
      <c r="J185" s="53">
        <f t="shared" si="25"/>
        <v>0</v>
      </c>
      <c r="K185" s="53">
        <f t="shared" si="26"/>
        <v>990</v>
      </c>
      <c r="L185" s="53">
        <f t="shared" si="27"/>
        <v>681</v>
      </c>
      <c r="M185" s="53">
        <f t="shared" si="27"/>
        <v>601.84</v>
      </c>
      <c r="N185" s="53">
        <f t="shared" si="28"/>
        <v>60.791919191919199</v>
      </c>
    </row>
    <row r="186" spans="1:14" ht="15" customHeight="1" x14ac:dyDescent="0.2">
      <c r="A186" s="58">
        <v>3</v>
      </c>
      <c r="B186" s="61" t="s">
        <v>16</v>
      </c>
      <c r="C186" s="53">
        <v>3400</v>
      </c>
      <c r="D186" s="53">
        <v>850</v>
      </c>
      <c r="E186" s="53">
        <v>3040</v>
      </c>
      <c r="F186" s="53">
        <v>2550.17</v>
      </c>
      <c r="G186" s="53">
        <v>0</v>
      </c>
      <c r="H186" s="53">
        <v>0</v>
      </c>
      <c r="I186" s="53">
        <f t="shared" si="24"/>
        <v>75.004999999999995</v>
      </c>
      <c r="J186" s="53">
        <f t="shared" si="25"/>
        <v>0</v>
      </c>
      <c r="K186" s="53">
        <f t="shared" si="26"/>
        <v>4250</v>
      </c>
      <c r="L186" s="53">
        <f t="shared" si="27"/>
        <v>3040</v>
      </c>
      <c r="M186" s="53">
        <f t="shared" si="27"/>
        <v>2550.17</v>
      </c>
      <c r="N186" s="53">
        <f t="shared" si="28"/>
        <v>60.004000000000005</v>
      </c>
    </row>
    <row r="187" spans="1:14" ht="15" customHeight="1" x14ac:dyDescent="0.2">
      <c r="A187" s="58">
        <v>4</v>
      </c>
      <c r="B187" s="61" t="s">
        <v>17</v>
      </c>
      <c r="C187" s="53">
        <v>2025.1110286096257</v>
      </c>
      <c r="D187" s="53">
        <v>506.84897139037434</v>
      </c>
      <c r="E187" s="53">
        <v>4904</v>
      </c>
      <c r="F187" s="53">
        <v>3472.4</v>
      </c>
      <c r="G187" s="53">
        <v>0</v>
      </c>
      <c r="H187" s="53">
        <v>0</v>
      </c>
      <c r="I187" s="53">
        <f t="shared" si="24"/>
        <v>171.46714184772551</v>
      </c>
      <c r="J187" s="53">
        <f t="shared" si="25"/>
        <v>0</v>
      </c>
      <c r="K187" s="53">
        <f t="shared" si="26"/>
        <v>2531.96</v>
      </c>
      <c r="L187" s="53">
        <f t="shared" si="27"/>
        <v>4904</v>
      </c>
      <c r="M187" s="53">
        <f t="shared" si="27"/>
        <v>3472.4</v>
      </c>
      <c r="N187" s="53">
        <f t="shared" si="28"/>
        <v>137.14276686835495</v>
      </c>
    </row>
    <row r="188" spans="1:14" ht="15" customHeight="1" x14ac:dyDescent="0.2">
      <c r="A188" s="58">
        <v>5</v>
      </c>
      <c r="B188" s="61" t="s">
        <v>18</v>
      </c>
      <c r="C188" s="53">
        <v>2714.2857142857142</v>
      </c>
      <c r="D188" s="53">
        <v>685.71428571428578</v>
      </c>
      <c r="E188" s="53">
        <v>2605</v>
      </c>
      <c r="F188" s="53">
        <v>2146</v>
      </c>
      <c r="G188" s="53">
        <v>0</v>
      </c>
      <c r="H188" s="53">
        <v>0</v>
      </c>
      <c r="I188" s="53">
        <f t="shared" si="24"/>
        <v>79.063157894736847</v>
      </c>
      <c r="J188" s="53">
        <f t="shared" si="25"/>
        <v>0</v>
      </c>
      <c r="K188" s="53">
        <f t="shared" si="26"/>
        <v>3400</v>
      </c>
      <c r="L188" s="53">
        <f t="shared" si="27"/>
        <v>2605</v>
      </c>
      <c r="M188" s="53">
        <f t="shared" si="27"/>
        <v>2146</v>
      </c>
      <c r="N188" s="53">
        <f t="shared" si="28"/>
        <v>63.117647058823536</v>
      </c>
    </row>
    <row r="189" spans="1:14" ht="15" customHeight="1" x14ac:dyDescent="0.2">
      <c r="A189" s="58">
        <v>6</v>
      </c>
      <c r="B189" s="61" t="s">
        <v>19</v>
      </c>
      <c r="C189" s="53">
        <v>2994.8402678669449</v>
      </c>
      <c r="D189" s="53">
        <v>205.15973213305506</v>
      </c>
      <c r="E189" s="53">
        <v>4367</v>
      </c>
      <c r="F189" s="53">
        <v>3081</v>
      </c>
      <c r="G189" s="53">
        <v>0</v>
      </c>
      <c r="H189" s="53">
        <v>0</v>
      </c>
      <c r="I189" s="53">
        <f t="shared" si="24"/>
        <v>102.87693914956012</v>
      </c>
      <c r="J189" s="53">
        <f t="shared" si="25"/>
        <v>0</v>
      </c>
      <c r="K189" s="53">
        <f t="shared" si="26"/>
        <v>3200</v>
      </c>
      <c r="L189" s="53">
        <f t="shared" si="27"/>
        <v>4367</v>
      </c>
      <c r="M189" s="53">
        <f t="shared" si="27"/>
        <v>3081</v>
      </c>
      <c r="N189" s="53">
        <f t="shared" si="28"/>
        <v>96.28125</v>
      </c>
    </row>
    <row r="190" spans="1:14" ht="15" customHeight="1" x14ac:dyDescent="0.2">
      <c r="A190" s="58">
        <v>7</v>
      </c>
      <c r="B190" s="61" t="s">
        <v>20</v>
      </c>
      <c r="C190" s="53">
        <v>9745.2079218061826</v>
      </c>
      <c r="D190" s="53">
        <v>1082.7920781938174</v>
      </c>
      <c r="E190" s="53">
        <v>3742</v>
      </c>
      <c r="F190" s="53">
        <v>2335.25</v>
      </c>
      <c r="G190" s="53">
        <v>0</v>
      </c>
      <c r="H190" s="53">
        <v>0</v>
      </c>
      <c r="I190" s="53">
        <f t="shared" si="24"/>
        <v>23.963059780126102</v>
      </c>
      <c r="J190" s="53">
        <f t="shared" si="25"/>
        <v>0</v>
      </c>
      <c r="K190" s="53">
        <f t="shared" si="26"/>
        <v>10828</v>
      </c>
      <c r="L190" s="53">
        <f t="shared" si="27"/>
        <v>3742</v>
      </c>
      <c r="M190" s="53">
        <f t="shared" si="27"/>
        <v>2335.25</v>
      </c>
      <c r="N190" s="53">
        <f t="shared" si="28"/>
        <v>21.566771333579609</v>
      </c>
    </row>
    <row r="191" spans="1:14" ht="15" customHeight="1" x14ac:dyDescent="0.2">
      <c r="A191" s="58">
        <v>8</v>
      </c>
      <c r="B191" s="61" t="s">
        <v>21</v>
      </c>
      <c r="C191" s="53">
        <v>8035.7142857142853</v>
      </c>
      <c r="D191" s="53">
        <v>964.28571428571468</v>
      </c>
      <c r="E191" s="53">
        <v>10641</v>
      </c>
      <c r="F191" s="53">
        <v>8087.01</v>
      </c>
      <c r="G191" s="53">
        <v>0</v>
      </c>
      <c r="H191" s="53">
        <v>0</v>
      </c>
      <c r="I191" s="53">
        <f t="shared" si="24"/>
        <v>100.63834666666666</v>
      </c>
      <c r="J191" s="53">
        <f t="shared" si="25"/>
        <v>0</v>
      </c>
      <c r="K191" s="53">
        <f t="shared" si="26"/>
        <v>9000</v>
      </c>
      <c r="L191" s="53">
        <f t="shared" si="27"/>
        <v>10641</v>
      </c>
      <c r="M191" s="53">
        <f t="shared" si="27"/>
        <v>8087.01</v>
      </c>
      <c r="N191" s="53">
        <f t="shared" si="28"/>
        <v>89.855666666666664</v>
      </c>
    </row>
    <row r="192" spans="1:14" ht="15" customHeight="1" x14ac:dyDescent="0.2">
      <c r="A192" s="58">
        <v>9</v>
      </c>
      <c r="B192" s="61" t="s">
        <v>22</v>
      </c>
      <c r="C192" s="53">
        <v>1355.7687000000001</v>
      </c>
      <c r="D192" s="53">
        <v>248.69129999999996</v>
      </c>
      <c r="E192" s="53">
        <v>1873</v>
      </c>
      <c r="F192" s="53">
        <v>1317.64</v>
      </c>
      <c r="G192" s="53">
        <v>0</v>
      </c>
      <c r="H192" s="53">
        <v>0</v>
      </c>
      <c r="I192" s="53">
        <f t="shared" si="24"/>
        <v>97.18766925361237</v>
      </c>
      <c r="J192" s="53">
        <f t="shared" si="25"/>
        <v>0</v>
      </c>
      <c r="K192" s="53">
        <f t="shared" si="26"/>
        <v>1604.46</v>
      </c>
      <c r="L192" s="53">
        <f t="shared" si="27"/>
        <v>1873</v>
      </c>
      <c r="M192" s="53">
        <f t="shared" si="27"/>
        <v>1317.64</v>
      </c>
      <c r="N192" s="53">
        <f t="shared" si="28"/>
        <v>82.12358051930245</v>
      </c>
    </row>
    <row r="193" spans="1:14" ht="15" customHeight="1" x14ac:dyDescent="0.2">
      <c r="A193" s="58">
        <v>10</v>
      </c>
      <c r="B193" s="61" t="s">
        <v>23</v>
      </c>
      <c r="C193" s="53">
        <v>2398.5551758793972</v>
      </c>
      <c r="D193" s="53">
        <v>425.44482412060279</v>
      </c>
      <c r="E193" s="53">
        <v>4614</v>
      </c>
      <c r="F193" s="53">
        <v>2558.2199999999998</v>
      </c>
      <c r="G193" s="53">
        <v>0</v>
      </c>
      <c r="H193" s="53">
        <v>0</v>
      </c>
      <c r="I193" s="53">
        <f t="shared" si="24"/>
        <v>106.65670841038974</v>
      </c>
      <c r="J193" s="53">
        <f t="shared" si="25"/>
        <v>0</v>
      </c>
      <c r="K193" s="53">
        <f t="shared" si="26"/>
        <v>2824</v>
      </c>
      <c r="L193" s="53">
        <f t="shared" si="27"/>
        <v>4614</v>
      </c>
      <c r="M193" s="53">
        <f t="shared" si="27"/>
        <v>2558.2199999999998</v>
      </c>
      <c r="N193" s="53">
        <f t="shared" si="28"/>
        <v>90.588526912181294</v>
      </c>
    </row>
    <row r="194" spans="1:14" ht="15" customHeight="1" x14ac:dyDescent="0.2">
      <c r="A194" s="58">
        <v>11</v>
      </c>
      <c r="B194" s="61" t="s">
        <v>24</v>
      </c>
      <c r="C194" s="53">
        <v>1553.5889999999997</v>
      </c>
      <c r="D194" s="53">
        <v>172.62100000000032</v>
      </c>
      <c r="E194" s="53">
        <v>2512</v>
      </c>
      <c r="F194" s="53">
        <v>1367.8</v>
      </c>
      <c r="G194" s="53">
        <v>0</v>
      </c>
      <c r="H194" s="53">
        <v>0</v>
      </c>
      <c r="I194" s="53">
        <f t="shared" si="24"/>
        <v>88.041303073077898</v>
      </c>
      <c r="J194" s="53">
        <f t="shared" si="25"/>
        <v>0</v>
      </c>
      <c r="K194" s="53">
        <f t="shared" si="26"/>
        <v>1726.21</v>
      </c>
      <c r="L194" s="53">
        <f t="shared" si="27"/>
        <v>2512</v>
      </c>
      <c r="M194" s="53">
        <f t="shared" si="27"/>
        <v>1367.8</v>
      </c>
      <c r="N194" s="53">
        <f t="shared" si="28"/>
        <v>79.237172765770097</v>
      </c>
    </row>
    <row r="195" spans="1:14" ht="15" customHeight="1" x14ac:dyDescent="0.2">
      <c r="A195" s="58">
        <v>12</v>
      </c>
      <c r="B195" s="61" t="s">
        <v>25</v>
      </c>
      <c r="C195" s="53">
        <v>7470.6118151467717</v>
      </c>
      <c r="D195" s="53">
        <v>1756.1481848532285</v>
      </c>
      <c r="E195" s="53">
        <v>3122</v>
      </c>
      <c r="F195" s="53">
        <v>2555</v>
      </c>
      <c r="G195" s="53">
        <v>0</v>
      </c>
      <c r="H195" s="53">
        <v>0</v>
      </c>
      <c r="I195" s="53">
        <f t="shared" si="24"/>
        <v>34.200679451978765</v>
      </c>
      <c r="J195" s="53">
        <f t="shared" si="25"/>
        <v>0</v>
      </c>
      <c r="K195" s="53">
        <f t="shared" si="26"/>
        <v>9226.76</v>
      </c>
      <c r="L195" s="53">
        <f t="shared" si="27"/>
        <v>3122</v>
      </c>
      <c r="M195" s="53">
        <f t="shared" si="27"/>
        <v>2555</v>
      </c>
      <c r="N195" s="53">
        <f t="shared" si="28"/>
        <v>27.691193875206466</v>
      </c>
    </row>
    <row r="196" spans="1:14" ht="15" customHeight="1" x14ac:dyDescent="0.2">
      <c r="A196" s="58">
        <v>13</v>
      </c>
      <c r="B196" s="61" t="s">
        <v>26</v>
      </c>
      <c r="C196" s="53">
        <v>3929.9725058459662</v>
      </c>
      <c r="D196" s="53">
        <v>493.86749415403392</v>
      </c>
      <c r="E196" s="53">
        <v>663</v>
      </c>
      <c r="F196" s="53">
        <v>559.57000000000005</v>
      </c>
      <c r="G196" s="53">
        <v>0</v>
      </c>
      <c r="H196" s="53">
        <v>0</v>
      </c>
      <c r="I196" s="53">
        <f t="shared" si="24"/>
        <v>14.238522004101068</v>
      </c>
      <c r="J196" s="53">
        <f t="shared" si="25"/>
        <v>0</v>
      </c>
      <c r="K196" s="53">
        <f t="shared" si="26"/>
        <v>4423.84</v>
      </c>
      <c r="L196" s="53">
        <f t="shared" si="27"/>
        <v>663</v>
      </c>
      <c r="M196" s="53">
        <f t="shared" si="27"/>
        <v>559.57000000000005</v>
      </c>
      <c r="N196" s="53">
        <f t="shared" si="28"/>
        <v>12.648965604542662</v>
      </c>
    </row>
    <row r="197" spans="1:14" ht="15" customHeight="1" x14ac:dyDescent="0.2">
      <c r="A197" s="58">
        <v>14</v>
      </c>
      <c r="B197" s="61" t="s">
        <v>27</v>
      </c>
      <c r="C197" s="53">
        <v>2149.0613127500001</v>
      </c>
      <c r="D197" s="53">
        <v>933.90868724999973</v>
      </c>
      <c r="E197" s="53">
        <v>2534</v>
      </c>
      <c r="F197" s="53">
        <v>1626.53</v>
      </c>
      <c r="G197" s="53">
        <v>0</v>
      </c>
      <c r="H197" s="53">
        <v>0</v>
      </c>
      <c r="I197" s="53">
        <f t="shared" si="24"/>
        <v>75.685602376725399</v>
      </c>
      <c r="J197" s="53">
        <f t="shared" si="25"/>
        <v>0</v>
      </c>
      <c r="K197" s="53">
        <f t="shared" si="26"/>
        <v>3082.97</v>
      </c>
      <c r="L197" s="53">
        <f t="shared" si="27"/>
        <v>2534</v>
      </c>
      <c r="M197" s="53">
        <f t="shared" si="27"/>
        <v>1626.53</v>
      </c>
      <c r="N197" s="53">
        <f t="shared" si="28"/>
        <v>52.758541276755857</v>
      </c>
    </row>
    <row r="198" spans="1:14" ht="15" customHeight="1" x14ac:dyDescent="0.2">
      <c r="A198" s="58">
        <v>15</v>
      </c>
      <c r="B198" s="61" t="s">
        <v>28</v>
      </c>
      <c r="C198" s="53">
        <v>8249.9960084205395</v>
      </c>
      <c r="D198" s="53">
        <v>8250.0039915794605</v>
      </c>
      <c r="E198" s="53">
        <v>12387</v>
      </c>
      <c r="F198" s="53">
        <v>8820</v>
      </c>
      <c r="G198" s="53">
        <v>0</v>
      </c>
      <c r="H198" s="53">
        <v>0</v>
      </c>
      <c r="I198" s="53">
        <f t="shared" si="24"/>
        <v>106.90914263470764</v>
      </c>
      <c r="J198" s="53">
        <f t="shared" si="25"/>
        <v>0</v>
      </c>
      <c r="K198" s="53">
        <f t="shared" si="26"/>
        <v>16500</v>
      </c>
      <c r="L198" s="53">
        <f t="shared" si="27"/>
        <v>12387</v>
      </c>
      <c r="M198" s="53">
        <f t="shared" si="27"/>
        <v>8820</v>
      </c>
      <c r="N198" s="53">
        <f t="shared" si="28"/>
        <v>53.454545454545453</v>
      </c>
    </row>
    <row r="199" spans="1:14" ht="15" customHeight="1" x14ac:dyDescent="0.2">
      <c r="A199" s="58">
        <v>16</v>
      </c>
      <c r="B199" s="61" t="s">
        <v>29</v>
      </c>
      <c r="C199" s="53">
        <v>8222.1136777137108</v>
      </c>
      <c r="D199" s="53">
        <v>2066.8863222862892</v>
      </c>
      <c r="E199" s="53">
        <v>1212</v>
      </c>
      <c r="F199" s="53">
        <v>2119</v>
      </c>
      <c r="G199" s="53">
        <v>0</v>
      </c>
      <c r="H199" s="53">
        <v>0</v>
      </c>
      <c r="I199" s="53">
        <f t="shared" si="24"/>
        <v>25.771961846545782</v>
      </c>
      <c r="J199" s="53">
        <f t="shared" si="25"/>
        <v>0</v>
      </c>
      <c r="K199" s="53">
        <f t="shared" si="26"/>
        <v>10289</v>
      </c>
      <c r="L199" s="53">
        <f t="shared" si="27"/>
        <v>1212</v>
      </c>
      <c r="M199" s="53">
        <f t="shared" si="27"/>
        <v>2119</v>
      </c>
      <c r="N199" s="53">
        <f t="shared" si="28"/>
        <v>20.594809991252795</v>
      </c>
    </row>
    <row r="200" spans="1:14" ht="15" customHeight="1" x14ac:dyDescent="0.2">
      <c r="A200" s="58">
        <v>17</v>
      </c>
      <c r="B200" s="61" t="s">
        <v>30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 t="e">
        <f>(F200/C200)*100</f>
        <v>#DIV/0!</v>
      </c>
      <c r="J200" s="53" t="e">
        <f>(H200/D200)*100</f>
        <v>#DIV/0!</v>
      </c>
      <c r="K200" s="53">
        <f>C200+D200</f>
        <v>0</v>
      </c>
      <c r="L200" s="53">
        <f>E200+G200</f>
        <v>0</v>
      </c>
      <c r="M200" s="53">
        <f>F200+H200</f>
        <v>0</v>
      </c>
      <c r="N200" s="53" t="e">
        <f>(M200/K200)*100</f>
        <v>#DIV/0!</v>
      </c>
    </row>
    <row r="201" spans="1:14" ht="15" customHeight="1" x14ac:dyDescent="0.2">
      <c r="A201" s="58">
        <v>18</v>
      </c>
      <c r="B201" s="65" t="s">
        <v>31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 t="e">
        <f>(F201/C201)*100</f>
        <v>#DIV/0!</v>
      </c>
      <c r="J201" s="53" t="e">
        <f>(H201/D201)*100</f>
        <v>#DIV/0!</v>
      </c>
      <c r="K201" s="53">
        <f>C201+D201</f>
        <v>0</v>
      </c>
      <c r="L201" s="53">
        <f>E201+G201</f>
        <v>0</v>
      </c>
      <c r="M201" s="53">
        <f>F201+H201</f>
        <v>0</v>
      </c>
      <c r="N201" s="53" t="e">
        <f>(M201/K201)*100</f>
        <v>#DIV/0!</v>
      </c>
    </row>
    <row r="202" spans="1:14" ht="15" customHeight="1" x14ac:dyDescent="0.2">
      <c r="A202" s="58">
        <v>19</v>
      </c>
      <c r="B202" s="61" t="s">
        <v>32</v>
      </c>
      <c r="C202" s="53">
        <v>19505.400000000001</v>
      </c>
      <c r="D202" s="53">
        <v>2914.5999999999985</v>
      </c>
      <c r="E202" s="53">
        <v>21344</v>
      </c>
      <c r="F202" s="53">
        <v>18437.02</v>
      </c>
      <c r="G202" s="53">
        <v>0</v>
      </c>
      <c r="H202" s="53">
        <v>0</v>
      </c>
      <c r="I202" s="53">
        <f t="shared" si="24"/>
        <v>94.522645011125121</v>
      </c>
      <c r="J202" s="53">
        <f t="shared" si="25"/>
        <v>0</v>
      </c>
      <c r="K202" s="53">
        <f t="shared" si="26"/>
        <v>22420</v>
      </c>
      <c r="L202" s="53">
        <f t="shared" si="27"/>
        <v>21344</v>
      </c>
      <c r="M202" s="53">
        <f t="shared" si="27"/>
        <v>18437.02</v>
      </c>
      <c r="N202" s="53">
        <f t="shared" si="28"/>
        <v>82.234701159678863</v>
      </c>
    </row>
    <row r="203" spans="1:14" ht="15" customHeight="1" x14ac:dyDescent="0.2">
      <c r="A203" s="58">
        <v>20</v>
      </c>
      <c r="B203" s="61" t="s">
        <v>33</v>
      </c>
      <c r="C203" s="53">
        <v>9404.0140712133689</v>
      </c>
      <c r="D203" s="53">
        <v>2350.9859287866311</v>
      </c>
      <c r="E203" s="53">
        <v>1699</v>
      </c>
      <c r="F203" s="53">
        <v>1486.58</v>
      </c>
      <c r="G203" s="53">
        <v>0</v>
      </c>
      <c r="H203" s="53">
        <v>0</v>
      </c>
      <c r="I203" s="53">
        <f t="shared" si="24"/>
        <v>15.807930408681232</v>
      </c>
      <c r="J203" s="53">
        <f t="shared" si="25"/>
        <v>0</v>
      </c>
      <c r="K203" s="53">
        <f t="shared" si="26"/>
        <v>11755</v>
      </c>
      <c r="L203" s="53">
        <f t="shared" si="27"/>
        <v>1699</v>
      </c>
      <c r="M203" s="53">
        <f t="shared" si="27"/>
        <v>1486.58</v>
      </c>
      <c r="N203" s="53">
        <f t="shared" si="28"/>
        <v>12.646363249680986</v>
      </c>
    </row>
    <row r="204" spans="1:14" ht="15" customHeight="1" x14ac:dyDescent="0.2">
      <c r="A204" s="58">
        <v>21</v>
      </c>
      <c r="B204" s="61" t="s">
        <v>34</v>
      </c>
      <c r="C204" s="53">
        <v>1560.769594410317</v>
      </c>
      <c r="D204" s="53">
        <v>390.23040558968296</v>
      </c>
      <c r="E204" s="53">
        <v>776</v>
      </c>
      <c r="F204" s="53">
        <v>927.06</v>
      </c>
      <c r="G204" s="53">
        <v>0</v>
      </c>
      <c r="H204" s="53">
        <v>0</v>
      </c>
      <c r="I204" s="53">
        <f t="shared" si="24"/>
        <v>59.397620463657077</v>
      </c>
      <c r="J204" s="53">
        <f t="shared" si="25"/>
        <v>0</v>
      </c>
      <c r="K204" s="53">
        <f t="shared" si="26"/>
        <v>1951</v>
      </c>
      <c r="L204" s="53">
        <f t="shared" si="27"/>
        <v>776</v>
      </c>
      <c r="M204" s="53">
        <f t="shared" si="27"/>
        <v>927.06</v>
      </c>
      <c r="N204" s="53">
        <f t="shared" si="28"/>
        <v>47.517170681701685</v>
      </c>
    </row>
    <row r="205" spans="1:14" ht="15" customHeight="1" x14ac:dyDescent="0.2">
      <c r="A205" s="58">
        <v>22</v>
      </c>
      <c r="B205" s="61" t="s">
        <v>35</v>
      </c>
      <c r="C205" s="53">
        <v>11497.486349206349</v>
      </c>
      <c r="D205" s="53">
        <v>4964.8236507936526</v>
      </c>
      <c r="E205" s="53">
        <v>9827</v>
      </c>
      <c r="F205" s="53">
        <v>10384</v>
      </c>
      <c r="G205" s="53">
        <v>0</v>
      </c>
      <c r="H205" s="53">
        <v>0</v>
      </c>
      <c r="I205" s="53">
        <f t="shared" si="24"/>
        <v>90.315393161713033</v>
      </c>
      <c r="J205" s="53">
        <f t="shared" si="25"/>
        <v>0</v>
      </c>
      <c r="K205" s="53">
        <f t="shared" si="26"/>
        <v>16462.310000000001</v>
      </c>
      <c r="L205" s="53">
        <f t="shared" si="27"/>
        <v>9827</v>
      </c>
      <c r="M205" s="53">
        <f t="shared" si="27"/>
        <v>10384</v>
      </c>
      <c r="N205" s="53">
        <f t="shared" si="28"/>
        <v>63.07741744627576</v>
      </c>
    </row>
    <row r="206" spans="1:14" ht="15" customHeight="1" x14ac:dyDescent="0.2">
      <c r="A206" s="58">
        <v>23</v>
      </c>
      <c r="B206" s="61" t="s">
        <v>36</v>
      </c>
      <c r="C206" s="53">
        <v>6964.3262712237374</v>
      </c>
      <c r="D206" s="53">
        <v>2984.6737287762626</v>
      </c>
      <c r="E206" s="53">
        <v>4488</v>
      </c>
      <c r="F206" s="53">
        <v>3559.29</v>
      </c>
      <c r="G206" s="53">
        <v>0</v>
      </c>
      <c r="H206" s="53">
        <v>0</v>
      </c>
      <c r="I206" s="53">
        <f t="shared" si="24"/>
        <v>51.107456218799165</v>
      </c>
      <c r="J206" s="53">
        <f t="shared" si="25"/>
        <v>0</v>
      </c>
      <c r="K206" s="53">
        <f t="shared" si="26"/>
        <v>9949</v>
      </c>
      <c r="L206" s="53">
        <f t="shared" si="27"/>
        <v>4488</v>
      </c>
      <c r="M206" s="53">
        <f t="shared" si="27"/>
        <v>3559.29</v>
      </c>
      <c r="N206" s="53">
        <f t="shared" si="28"/>
        <v>35.775354306965525</v>
      </c>
    </row>
    <row r="207" spans="1:14" ht="15" customHeight="1" x14ac:dyDescent="0.2">
      <c r="A207" s="58">
        <v>24</v>
      </c>
      <c r="B207" s="59" t="s">
        <v>37</v>
      </c>
      <c r="C207" s="53">
        <v>355.36264</v>
      </c>
      <c r="D207" s="53">
        <v>92.197360000000003</v>
      </c>
      <c r="E207" s="53">
        <v>62</v>
      </c>
      <c r="F207" s="53">
        <v>66</v>
      </c>
      <c r="G207" s="53">
        <v>0</v>
      </c>
      <c r="H207" s="53">
        <v>0</v>
      </c>
      <c r="I207" s="53">
        <f>(F207/C207)*100</f>
        <v>18.572577015974442</v>
      </c>
      <c r="J207" s="53">
        <f>(H207/D207)*100</f>
        <v>0</v>
      </c>
      <c r="K207" s="53">
        <f>C207+D207</f>
        <v>447.56</v>
      </c>
      <c r="L207" s="53">
        <f>E207+G207</f>
        <v>62</v>
      </c>
      <c r="M207" s="53">
        <f>F207+H207</f>
        <v>66</v>
      </c>
      <c r="N207" s="53">
        <f>(M207/K207)*100</f>
        <v>14.746626150683706</v>
      </c>
    </row>
    <row r="208" spans="1:14" ht="15" customHeight="1" x14ac:dyDescent="0.2">
      <c r="A208" s="58">
        <v>25</v>
      </c>
      <c r="B208" s="61" t="s">
        <v>38</v>
      </c>
      <c r="C208" s="53">
        <v>1482.1453065531146</v>
      </c>
      <c r="D208" s="53">
        <v>418.85469344688545</v>
      </c>
      <c r="E208" s="53">
        <v>680</v>
      </c>
      <c r="F208" s="53">
        <v>475</v>
      </c>
      <c r="G208" s="53">
        <v>0</v>
      </c>
      <c r="H208" s="53">
        <v>0</v>
      </c>
      <c r="I208" s="53">
        <f t="shared" si="24"/>
        <v>32.048139807875025</v>
      </c>
      <c r="J208" s="53">
        <f t="shared" si="25"/>
        <v>0</v>
      </c>
      <c r="K208" s="53">
        <f t="shared" si="26"/>
        <v>1901</v>
      </c>
      <c r="L208" s="53">
        <f t="shared" si="27"/>
        <v>680</v>
      </c>
      <c r="M208" s="53">
        <f t="shared" si="27"/>
        <v>475</v>
      </c>
      <c r="N208" s="53">
        <f t="shared" si="28"/>
        <v>24.986849026827983</v>
      </c>
    </row>
    <row r="209" spans="1:14" ht="15" customHeight="1" x14ac:dyDescent="0.2">
      <c r="A209" s="58">
        <v>26</v>
      </c>
      <c r="B209" s="61" t="s">
        <v>39</v>
      </c>
      <c r="C209" s="53">
        <v>5062.4597885920111</v>
      </c>
      <c r="D209" s="53">
        <v>2725.9502114079887</v>
      </c>
      <c r="E209" s="53">
        <v>2355</v>
      </c>
      <c r="F209" s="53">
        <v>3299</v>
      </c>
      <c r="G209" s="53">
        <v>0</v>
      </c>
      <c r="H209" s="53">
        <v>0</v>
      </c>
      <c r="I209" s="53">
        <f t="shared" si="24"/>
        <v>65.165949711524121</v>
      </c>
      <c r="J209" s="53">
        <f t="shared" si="25"/>
        <v>0</v>
      </c>
      <c r="K209" s="53">
        <f t="shared" si="26"/>
        <v>7788.41</v>
      </c>
      <c r="L209" s="53">
        <f t="shared" si="27"/>
        <v>2355</v>
      </c>
      <c r="M209" s="53">
        <f t="shared" si="27"/>
        <v>3299</v>
      </c>
      <c r="N209" s="53">
        <f t="shared" si="28"/>
        <v>42.357811157861491</v>
      </c>
    </row>
    <row r="210" spans="1:14" ht="15" customHeight="1" x14ac:dyDescent="0.2">
      <c r="A210" s="58">
        <v>27</v>
      </c>
      <c r="B210" s="61" t="s">
        <v>40</v>
      </c>
      <c r="C210" s="53">
        <v>3781.1309257142857</v>
      </c>
      <c r="D210" s="53">
        <v>946.5490742857146</v>
      </c>
      <c r="E210" s="53">
        <v>2260</v>
      </c>
      <c r="F210" s="53">
        <v>1365.98</v>
      </c>
      <c r="G210" s="53">
        <v>0</v>
      </c>
      <c r="H210" s="53">
        <v>0</v>
      </c>
      <c r="I210" s="53">
        <f t="shared" si="24"/>
        <v>36.12622855004566</v>
      </c>
      <c r="J210" s="53">
        <f t="shared" si="25"/>
        <v>0</v>
      </c>
      <c r="K210" s="53">
        <f t="shared" si="26"/>
        <v>4727.68</v>
      </c>
      <c r="L210" s="53">
        <f t="shared" si="27"/>
        <v>2260</v>
      </c>
      <c r="M210" s="53">
        <f t="shared" si="27"/>
        <v>1365.98</v>
      </c>
      <c r="N210" s="53">
        <f t="shared" si="28"/>
        <v>28.893241505347227</v>
      </c>
    </row>
    <row r="211" spans="1:14" ht="15" customHeight="1" x14ac:dyDescent="0.2">
      <c r="A211" s="58">
        <v>28</v>
      </c>
      <c r="B211" s="61" t="s">
        <v>41</v>
      </c>
      <c r="C211" s="53">
        <v>8729.6693412078166</v>
      </c>
      <c r="D211" s="53">
        <v>10741.840658792182</v>
      </c>
      <c r="E211" s="53">
        <v>7777</v>
      </c>
      <c r="F211" s="53">
        <v>8538.35</v>
      </c>
      <c r="G211" s="53">
        <v>0</v>
      </c>
      <c r="H211" s="53">
        <v>0</v>
      </c>
      <c r="I211" s="53">
        <f t="shared" si="24"/>
        <v>97.808401054726019</v>
      </c>
      <c r="J211" s="53">
        <f t="shared" si="25"/>
        <v>0</v>
      </c>
      <c r="K211" s="53">
        <f t="shared" si="26"/>
        <v>19471.509999999998</v>
      </c>
      <c r="L211" s="53">
        <f t="shared" si="27"/>
        <v>7777</v>
      </c>
      <c r="M211" s="53">
        <f t="shared" si="27"/>
        <v>8538.35</v>
      </c>
      <c r="N211" s="53">
        <f t="shared" si="28"/>
        <v>43.85047692757265</v>
      </c>
    </row>
    <row r="212" spans="1:14" ht="15" customHeight="1" x14ac:dyDescent="0.2">
      <c r="A212" s="58">
        <v>29</v>
      </c>
      <c r="B212" s="61" t="s">
        <v>42</v>
      </c>
      <c r="C212" s="53">
        <v>12672.589421965318</v>
      </c>
      <c r="D212" s="53">
        <v>9287.590578034682</v>
      </c>
      <c r="E212" s="53">
        <v>8365</v>
      </c>
      <c r="F212" s="53">
        <v>9526.89</v>
      </c>
      <c r="G212" s="53">
        <v>0</v>
      </c>
      <c r="H212" s="53">
        <v>0</v>
      </c>
      <c r="I212" s="53">
        <f t="shared" si="24"/>
        <v>75.177137700737802</v>
      </c>
      <c r="J212" s="53">
        <f t="shared" si="25"/>
        <v>0</v>
      </c>
      <c r="K212" s="53">
        <f t="shared" si="26"/>
        <v>21960.18</v>
      </c>
      <c r="L212" s="53">
        <f t="shared" si="27"/>
        <v>8365</v>
      </c>
      <c r="M212" s="53">
        <f t="shared" si="27"/>
        <v>9526.89</v>
      </c>
      <c r="N212" s="53">
        <f t="shared" si="28"/>
        <v>43.382567902448884</v>
      </c>
    </row>
    <row r="213" spans="1:14" ht="15" customHeight="1" x14ac:dyDescent="0.2">
      <c r="A213" s="58">
        <v>30</v>
      </c>
      <c r="B213" s="61" t="s">
        <v>43</v>
      </c>
      <c r="C213" s="53">
        <v>18376.190476190477</v>
      </c>
      <c r="D213" s="53">
        <v>7123.8095238095229</v>
      </c>
      <c r="E213" s="53">
        <v>4570</v>
      </c>
      <c r="F213" s="53">
        <v>3996.71</v>
      </c>
      <c r="G213" s="53">
        <v>0</v>
      </c>
      <c r="H213" s="53">
        <v>0</v>
      </c>
      <c r="I213" s="53">
        <f t="shared" si="24"/>
        <v>21.749393625291525</v>
      </c>
      <c r="J213" s="53">
        <f t="shared" si="25"/>
        <v>0</v>
      </c>
      <c r="K213" s="53">
        <f t="shared" si="26"/>
        <v>25500</v>
      </c>
      <c r="L213" s="53">
        <f t="shared" si="27"/>
        <v>4570</v>
      </c>
      <c r="M213" s="53">
        <f t="shared" si="27"/>
        <v>3996.71</v>
      </c>
      <c r="N213" s="53">
        <f t="shared" si="28"/>
        <v>15.673372549019607</v>
      </c>
    </row>
    <row r="214" spans="1:14" ht="15" customHeight="1" x14ac:dyDescent="0.2">
      <c r="A214" s="58">
        <v>31</v>
      </c>
      <c r="B214" s="61" t="s">
        <v>44</v>
      </c>
      <c r="C214" s="53">
        <v>5108.2386504589431</v>
      </c>
      <c r="D214" s="53">
        <v>1512.7613495410569</v>
      </c>
      <c r="E214" s="53">
        <v>4246</v>
      </c>
      <c r="F214" s="53">
        <v>3873.04</v>
      </c>
      <c r="G214" s="53">
        <v>0</v>
      </c>
      <c r="H214" s="53">
        <v>0</v>
      </c>
      <c r="I214" s="53">
        <f t="shared" si="24"/>
        <v>75.819480353605471</v>
      </c>
      <c r="J214" s="53">
        <f t="shared" si="25"/>
        <v>0</v>
      </c>
      <c r="K214" s="53">
        <f t="shared" si="26"/>
        <v>6621</v>
      </c>
      <c r="L214" s="53">
        <f t="shared" si="27"/>
        <v>4246</v>
      </c>
      <c r="M214" s="53">
        <f t="shared" si="27"/>
        <v>3873.04</v>
      </c>
      <c r="N214" s="53">
        <f t="shared" si="28"/>
        <v>58.496299652620451</v>
      </c>
    </row>
    <row r="215" spans="1:14" ht="15" customHeight="1" x14ac:dyDescent="0.2">
      <c r="A215" s="58">
        <v>32</v>
      </c>
      <c r="B215" s="61" t="s">
        <v>45</v>
      </c>
      <c r="C215" s="53">
        <v>26467.125447727849</v>
      </c>
      <c r="D215" s="53">
        <v>61538.874552272151</v>
      </c>
      <c r="E215" s="53">
        <v>18505</v>
      </c>
      <c r="F215" s="53">
        <v>20262</v>
      </c>
      <c r="G215" s="53">
        <v>0</v>
      </c>
      <c r="H215" s="53">
        <v>0</v>
      </c>
      <c r="I215" s="53">
        <f t="shared" si="24"/>
        <v>76.55534802983091</v>
      </c>
      <c r="J215" s="53">
        <f t="shared" si="25"/>
        <v>0</v>
      </c>
      <c r="K215" s="53">
        <f t="shared" si="26"/>
        <v>88006</v>
      </c>
      <c r="L215" s="53">
        <f t="shared" si="27"/>
        <v>18505</v>
      </c>
      <c r="M215" s="53">
        <f t="shared" si="27"/>
        <v>20262</v>
      </c>
      <c r="N215" s="53">
        <f t="shared" si="28"/>
        <v>23.023430220666775</v>
      </c>
    </row>
    <row r="216" spans="1:14" ht="15" customHeight="1" x14ac:dyDescent="0.2">
      <c r="A216" s="58">
        <v>33</v>
      </c>
      <c r="B216" s="61" t="s">
        <v>46</v>
      </c>
      <c r="C216" s="53">
        <v>620.2768472727272</v>
      </c>
      <c r="D216" s="53">
        <v>197.88315272727277</v>
      </c>
      <c r="E216" s="53">
        <v>11</v>
      </c>
      <c r="F216" s="53">
        <v>23.98</v>
      </c>
      <c r="G216" s="53">
        <v>0</v>
      </c>
      <c r="H216" s="53">
        <v>0</v>
      </c>
      <c r="I216" s="53">
        <f t="shared" si="24"/>
        <v>3.8660156517910984</v>
      </c>
      <c r="J216" s="53">
        <f t="shared" si="25"/>
        <v>0</v>
      </c>
      <c r="K216" s="53">
        <f t="shared" si="26"/>
        <v>818.16</v>
      </c>
      <c r="L216" s="53">
        <f t="shared" si="27"/>
        <v>11</v>
      </c>
      <c r="M216" s="53">
        <f t="shared" si="27"/>
        <v>23.98</v>
      </c>
      <c r="N216" s="53">
        <f t="shared" si="28"/>
        <v>2.9309670480101695</v>
      </c>
    </row>
    <row r="217" spans="1:14" ht="15" customHeight="1" x14ac:dyDescent="0.2">
      <c r="A217" s="58">
        <v>34</v>
      </c>
      <c r="B217" s="61" t="s">
        <v>47</v>
      </c>
      <c r="C217" s="53">
        <v>17846.321749436323</v>
      </c>
      <c r="D217" s="53">
        <v>2005.948250563677</v>
      </c>
      <c r="E217" s="53">
        <v>25683</v>
      </c>
      <c r="F217" s="53">
        <v>22728.51</v>
      </c>
      <c r="G217" s="53">
        <v>0</v>
      </c>
      <c r="H217" s="53">
        <v>0</v>
      </c>
      <c r="I217" s="53">
        <f t="shared" si="24"/>
        <v>127.35683195175992</v>
      </c>
      <c r="J217" s="53">
        <f t="shared" si="25"/>
        <v>0</v>
      </c>
      <c r="K217" s="53">
        <f t="shared" si="26"/>
        <v>19852.27</v>
      </c>
      <c r="L217" s="53">
        <f t="shared" si="27"/>
        <v>25683</v>
      </c>
      <c r="M217" s="53">
        <f t="shared" si="27"/>
        <v>22728.51</v>
      </c>
      <c r="N217" s="53">
        <f t="shared" si="28"/>
        <v>114.48821721646945</v>
      </c>
    </row>
    <row r="218" spans="1:14" ht="15" customHeight="1" x14ac:dyDescent="0.2">
      <c r="A218" s="58">
        <v>35</v>
      </c>
      <c r="B218" s="61" t="s">
        <v>48</v>
      </c>
      <c r="C218" s="53">
        <v>5624.242424242424</v>
      </c>
      <c r="D218" s="53">
        <v>175.75757575757598</v>
      </c>
      <c r="E218" s="53">
        <v>1912</v>
      </c>
      <c r="F218" s="53">
        <v>1571.8</v>
      </c>
      <c r="G218" s="53">
        <v>0</v>
      </c>
      <c r="H218" s="53">
        <v>0</v>
      </c>
      <c r="I218" s="53">
        <f t="shared" si="24"/>
        <v>27.946874999999999</v>
      </c>
      <c r="J218" s="53">
        <f t="shared" si="25"/>
        <v>0</v>
      </c>
      <c r="K218" s="53">
        <f t="shared" si="26"/>
        <v>5800</v>
      </c>
      <c r="L218" s="53">
        <f t="shared" si="27"/>
        <v>1912</v>
      </c>
      <c r="M218" s="53">
        <f t="shared" si="27"/>
        <v>1571.8</v>
      </c>
      <c r="N218" s="53">
        <f t="shared" si="28"/>
        <v>27.1</v>
      </c>
    </row>
    <row r="219" spans="1:14" ht="15" customHeight="1" x14ac:dyDescent="0.2">
      <c r="A219" s="58">
        <v>36</v>
      </c>
      <c r="B219" s="61" t="s">
        <v>49</v>
      </c>
      <c r="C219" s="53">
        <v>8793.0499999999993</v>
      </c>
      <c r="D219" s="53">
        <v>271.95000000000073</v>
      </c>
      <c r="E219" s="53">
        <v>3393</v>
      </c>
      <c r="F219" s="53">
        <v>2968.36</v>
      </c>
      <c r="G219" s="53">
        <v>0</v>
      </c>
      <c r="H219" s="53">
        <v>0</v>
      </c>
      <c r="I219" s="53">
        <f t="shared" si="24"/>
        <v>33.758024803680179</v>
      </c>
      <c r="J219" s="53">
        <f t="shared" si="25"/>
        <v>0</v>
      </c>
      <c r="K219" s="53">
        <f t="shared" si="26"/>
        <v>9065</v>
      </c>
      <c r="L219" s="53">
        <f t="shared" si="27"/>
        <v>3393</v>
      </c>
      <c r="M219" s="53">
        <f t="shared" si="27"/>
        <v>2968.36</v>
      </c>
      <c r="N219" s="53">
        <f t="shared" si="28"/>
        <v>32.745284059569777</v>
      </c>
    </row>
    <row r="220" spans="1:14" ht="15" customHeight="1" x14ac:dyDescent="0.2">
      <c r="A220" s="66"/>
      <c r="B220" s="67" t="s">
        <v>6</v>
      </c>
      <c r="C220" s="54">
        <f t="shared" ref="C220:H220" si="29">SUM(C184:C219)</f>
        <v>234250.86282687358</v>
      </c>
      <c r="D220" s="54">
        <f t="shared" si="29"/>
        <v>132150.05717312644</v>
      </c>
      <c r="E220" s="54">
        <f t="shared" si="29"/>
        <v>178229</v>
      </c>
      <c r="F220" s="54">
        <f t="shared" si="29"/>
        <v>158194.99999999997</v>
      </c>
      <c r="G220" s="54">
        <f t="shared" si="29"/>
        <v>0</v>
      </c>
      <c r="H220" s="54">
        <f t="shared" si="29"/>
        <v>0</v>
      </c>
      <c r="I220" s="54">
        <f t="shared" si="24"/>
        <v>67.5323019479831</v>
      </c>
      <c r="J220" s="54">
        <f t="shared" si="25"/>
        <v>0</v>
      </c>
      <c r="K220" s="54">
        <f t="shared" si="26"/>
        <v>366400.92000000004</v>
      </c>
      <c r="L220" s="54">
        <f t="shared" si="27"/>
        <v>178229</v>
      </c>
      <c r="M220" s="54">
        <f t="shared" si="27"/>
        <v>158194.99999999997</v>
      </c>
      <c r="N220" s="54">
        <f t="shared" si="28"/>
        <v>43.175382856571417</v>
      </c>
    </row>
    <row r="221" spans="1:14" ht="15" customHeight="1" x14ac:dyDescent="0.2">
      <c r="A221" s="109" t="s">
        <v>61</v>
      </c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</row>
    <row r="222" spans="1:14" ht="15" customHeight="1" x14ac:dyDescent="0.2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</row>
    <row r="223" spans="1:14" ht="15" customHeight="1" x14ac:dyDescent="0.2">
      <c r="A223" s="111" t="str">
        <f>A3</f>
        <v>Disbursements under Crop Loans - 30.09.2020</v>
      </c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</row>
    <row r="224" spans="1:14" ht="15" customHeight="1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112" t="s">
        <v>2</v>
      </c>
      <c r="L224" s="112"/>
      <c r="M224" s="112"/>
      <c r="N224" s="112"/>
    </row>
    <row r="225" spans="1:14" ht="39.950000000000003" customHeight="1" x14ac:dyDescent="0.2">
      <c r="A225" s="113" t="s">
        <v>3</v>
      </c>
      <c r="B225" s="113" t="s">
        <v>56</v>
      </c>
      <c r="C225" s="102" t="str">
        <f>C5</f>
        <v>Crop Loan Target 
ACP 2020-21</v>
      </c>
      <c r="D225" s="102"/>
      <c r="E225" s="116" t="str">
        <f>E5</f>
        <v>Cumulative Achievement from 
01.04.2020</v>
      </c>
      <c r="F225" s="117"/>
      <c r="G225" s="117"/>
      <c r="H225" s="118"/>
      <c r="I225" s="102" t="s">
        <v>5</v>
      </c>
      <c r="J225" s="102"/>
      <c r="K225" s="102" t="s">
        <v>6</v>
      </c>
      <c r="L225" s="102"/>
      <c r="M225" s="102"/>
      <c r="N225" s="102"/>
    </row>
    <row r="226" spans="1:14" ht="15" customHeight="1" x14ac:dyDescent="0.2">
      <c r="A226" s="114"/>
      <c r="B226" s="114"/>
      <c r="C226" s="103" t="s">
        <v>7</v>
      </c>
      <c r="D226" s="103" t="s">
        <v>8</v>
      </c>
      <c r="E226" s="105" t="s">
        <v>7</v>
      </c>
      <c r="F226" s="106"/>
      <c r="G226" s="105" t="s">
        <v>8</v>
      </c>
      <c r="H226" s="106"/>
      <c r="I226" s="103" t="s">
        <v>7</v>
      </c>
      <c r="J226" s="103" t="s">
        <v>8</v>
      </c>
      <c r="K226" s="103" t="s">
        <v>9</v>
      </c>
      <c r="L226" s="107" t="s">
        <v>10</v>
      </c>
      <c r="M226" s="107"/>
      <c r="N226" s="103" t="s">
        <v>11</v>
      </c>
    </row>
    <row r="227" spans="1:14" ht="15" customHeight="1" x14ac:dyDescent="0.2">
      <c r="A227" s="115"/>
      <c r="B227" s="115"/>
      <c r="C227" s="104"/>
      <c r="D227" s="104"/>
      <c r="E227" s="57" t="s">
        <v>12</v>
      </c>
      <c r="F227" s="57" t="s">
        <v>13</v>
      </c>
      <c r="G227" s="57" t="s">
        <v>12</v>
      </c>
      <c r="H227" s="57" t="s">
        <v>13</v>
      </c>
      <c r="I227" s="104"/>
      <c r="J227" s="104"/>
      <c r="K227" s="104"/>
      <c r="L227" s="57" t="s">
        <v>12</v>
      </c>
      <c r="M227" s="57" t="s">
        <v>13</v>
      </c>
      <c r="N227" s="104"/>
    </row>
    <row r="228" spans="1:14" ht="15" customHeight="1" x14ac:dyDescent="0.2">
      <c r="A228" s="58">
        <v>1</v>
      </c>
      <c r="B228" s="61" t="s">
        <v>14</v>
      </c>
      <c r="C228" s="53">
        <v>28765.840572522357</v>
      </c>
      <c r="D228" s="53">
        <v>15516.709427477646</v>
      </c>
      <c r="E228" s="53">
        <v>13451</v>
      </c>
      <c r="F228" s="53">
        <v>21022</v>
      </c>
      <c r="G228" s="53">
        <v>0</v>
      </c>
      <c r="H228" s="53">
        <v>0</v>
      </c>
      <c r="I228" s="53">
        <f t="shared" ref="I228:I264" si="30">(F228/C228)*100</f>
        <v>73.079734788214694</v>
      </c>
      <c r="J228" s="53">
        <f t="shared" ref="J228:J264" si="31">(H228/D228)*100</f>
        <v>0</v>
      </c>
      <c r="K228" s="53">
        <f t="shared" ref="K228:K264" si="32">C228+D228</f>
        <v>44282.55</v>
      </c>
      <c r="L228" s="53">
        <f t="shared" ref="L228:M264" si="33">E228+G228</f>
        <v>13451</v>
      </c>
      <c r="M228" s="53">
        <f t="shared" si="33"/>
        <v>21022</v>
      </c>
      <c r="N228" s="53">
        <f t="shared" ref="N228:N264" si="34">(M228/K228)*100</f>
        <v>47.472424239344839</v>
      </c>
    </row>
    <row r="229" spans="1:14" ht="15" customHeight="1" x14ac:dyDescent="0.2">
      <c r="A229" s="58">
        <v>2</v>
      </c>
      <c r="B229" s="61" t="s">
        <v>15</v>
      </c>
      <c r="C229" s="53">
        <v>5937.5</v>
      </c>
      <c r="D229" s="53">
        <v>312.5</v>
      </c>
      <c r="E229" s="53">
        <v>5765</v>
      </c>
      <c r="F229" s="53">
        <v>5529</v>
      </c>
      <c r="G229" s="53">
        <v>0</v>
      </c>
      <c r="H229" s="53">
        <v>0</v>
      </c>
      <c r="I229" s="53">
        <f t="shared" si="30"/>
        <v>93.12</v>
      </c>
      <c r="J229" s="53">
        <f t="shared" si="31"/>
        <v>0</v>
      </c>
      <c r="K229" s="53">
        <f t="shared" si="32"/>
        <v>6250</v>
      </c>
      <c r="L229" s="53">
        <f t="shared" si="33"/>
        <v>5765</v>
      </c>
      <c r="M229" s="53">
        <f t="shared" si="33"/>
        <v>5529</v>
      </c>
      <c r="N229" s="53">
        <f t="shared" si="34"/>
        <v>88.463999999999999</v>
      </c>
    </row>
    <row r="230" spans="1:14" ht="15" customHeight="1" x14ac:dyDescent="0.2">
      <c r="A230" s="58">
        <v>3</v>
      </c>
      <c r="B230" s="61" t="s">
        <v>16</v>
      </c>
      <c r="C230" s="53">
        <v>25200</v>
      </c>
      <c r="D230" s="53">
        <v>6300</v>
      </c>
      <c r="E230" s="53">
        <v>19634</v>
      </c>
      <c r="F230" s="53">
        <v>20935</v>
      </c>
      <c r="G230" s="53">
        <v>0</v>
      </c>
      <c r="H230" s="53">
        <v>0</v>
      </c>
      <c r="I230" s="53">
        <f t="shared" si="30"/>
        <v>83.075396825396837</v>
      </c>
      <c r="J230" s="53">
        <f t="shared" si="31"/>
        <v>0</v>
      </c>
      <c r="K230" s="53">
        <f t="shared" si="32"/>
        <v>31500</v>
      </c>
      <c r="L230" s="53">
        <f t="shared" si="33"/>
        <v>19634</v>
      </c>
      <c r="M230" s="53">
        <f t="shared" si="33"/>
        <v>20935</v>
      </c>
      <c r="N230" s="53">
        <f t="shared" si="34"/>
        <v>66.460317460317469</v>
      </c>
    </row>
    <row r="231" spans="1:14" ht="15" customHeight="1" x14ac:dyDescent="0.2">
      <c r="A231" s="58">
        <v>4</v>
      </c>
      <c r="B231" s="61" t="s">
        <v>17</v>
      </c>
      <c r="C231" s="53">
        <v>12370.48056998663</v>
      </c>
      <c r="D231" s="53">
        <v>3096.10943001337</v>
      </c>
      <c r="E231" s="53">
        <v>22611</v>
      </c>
      <c r="F231" s="53">
        <v>23245</v>
      </c>
      <c r="G231" s="53">
        <v>0</v>
      </c>
      <c r="H231" s="53">
        <v>0</v>
      </c>
      <c r="I231" s="53">
        <f t="shared" si="30"/>
        <v>187.90700869291388</v>
      </c>
      <c r="J231" s="53">
        <f t="shared" si="31"/>
        <v>0</v>
      </c>
      <c r="K231" s="53">
        <f t="shared" si="32"/>
        <v>15466.59</v>
      </c>
      <c r="L231" s="53">
        <f t="shared" si="33"/>
        <v>22611</v>
      </c>
      <c r="M231" s="53">
        <f t="shared" si="33"/>
        <v>23245</v>
      </c>
      <c r="N231" s="53">
        <f t="shared" si="34"/>
        <v>150.29169325623812</v>
      </c>
    </row>
    <row r="232" spans="1:14" ht="15" customHeight="1" x14ac:dyDescent="0.2">
      <c r="A232" s="58">
        <v>5</v>
      </c>
      <c r="B232" s="61" t="s">
        <v>18</v>
      </c>
      <c r="C232" s="53">
        <v>5029.411764705882</v>
      </c>
      <c r="D232" s="53">
        <v>1270.588235294118</v>
      </c>
      <c r="E232" s="53">
        <v>9088</v>
      </c>
      <c r="F232" s="53">
        <v>6582</v>
      </c>
      <c r="G232" s="53">
        <v>0</v>
      </c>
      <c r="H232" s="53">
        <v>0</v>
      </c>
      <c r="I232" s="53">
        <f t="shared" si="30"/>
        <v>130.8701754385965</v>
      </c>
      <c r="J232" s="53">
        <f t="shared" si="31"/>
        <v>0</v>
      </c>
      <c r="K232" s="53">
        <f t="shared" si="32"/>
        <v>6300</v>
      </c>
      <c r="L232" s="53">
        <f t="shared" si="33"/>
        <v>9088</v>
      </c>
      <c r="M232" s="53">
        <f t="shared" si="33"/>
        <v>6582</v>
      </c>
      <c r="N232" s="53">
        <f t="shared" si="34"/>
        <v>104.47619047619048</v>
      </c>
    </row>
    <row r="233" spans="1:14" ht="15" customHeight="1" x14ac:dyDescent="0.2">
      <c r="A233" s="58">
        <v>6</v>
      </c>
      <c r="B233" s="61" t="s">
        <v>19</v>
      </c>
      <c r="C233" s="53">
        <v>1441.2855966626414</v>
      </c>
      <c r="D233" s="53">
        <v>98.734403337358572</v>
      </c>
      <c r="E233" s="53">
        <v>1494</v>
      </c>
      <c r="F233" s="53">
        <v>2802</v>
      </c>
      <c r="G233" s="53">
        <v>0</v>
      </c>
      <c r="H233" s="53">
        <v>0</v>
      </c>
      <c r="I233" s="53">
        <f t="shared" si="30"/>
        <v>194.40976906229764</v>
      </c>
      <c r="J233" s="53">
        <f t="shared" si="31"/>
        <v>0</v>
      </c>
      <c r="K233" s="53">
        <f t="shared" si="32"/>
        <v>1540.02</v>
      </c>
      <c r="L233" s="53">
        <f t="shared" si="33"/>
        <v>1494</v>
      </c>
      <c r="M233" s="53">
        <f t="shared" si="33"/>
        <v>2802</v>
      </c>
      <c r="N233" s="53">
        <f t="shared" si="34"/>
        <v>181.94568901702576</v>
      </c>
    </row>
    <row r="234" spans="1:14" ht="15" customHeight="1" x14ac:dyDescent="0.2">
      <c r="A234" s="58">
        <v>7</v>
      </c>
      <c r="B234" s="61" t="s">
        <v>20</v>
      </c>
      <c r="C234" s="53">
        <v>32017.526026805965</v>
      </c>
      <c r="D234" s="53">
        <v>3557.4739731940354</v>
      </c>
      <c r="E234" s="53">
        <v>22750</v>
      </c>
      <c r="F234" s="53">
        <v>21030</v>
      </c>
      <c r="G234" s="53">
        <v>0</v>
      </c>
      <c r="H234" s="53">
        <v>0</v>
      </c>
      <c r="I234" s="53">
        <f t="shared" si="30"/>
        <v>65.682776309428462</v>
      </c>
      <c r="J234" s="53">
        <f t="shared" si="31"/>
        <v>0</v>
      </c>
      <c r="K234" s="53">
        <f t="shared" si="32"/>
        <v>35575</v>
      </c>
      <c r="L234" s="53">
        <f t="shared" si="33"/>
        <v>22750</v>
      </c>
      <c r="M234" s="53">
        <f t="shared" si="33"/>
        <v>21030</v>
      </c>
      <c r="N234" s="53">
        <f t="shared" si="34"/>
        <v>59.114546732255803</v>
      </c>
    </row>
    <row r="235" spans="1:14" ht="15" customHeight="1" x14ac:dyDescent="0.2">
      <c r="A235" s="58">
        <v>8</v>
      </c>
      <c r="B235" s="61" t="s">
        <v>21</v>
      </c>
      <c r="C235" s="53">
        <v>7321.4285714285716</v>
      </c>
      <c r="D235" s="53">
        <v>878.57142857142844</v>
      </c>
      <c r="E235" s="53">
        <v>4756</v>
      </c>
      <c r="F235" s="53">
        <v>4596</v>
      </c>
      <c r="G235" s="53">
        <v>0</v>
      </c>
      <c r="H235" s="53">
        <v>0</v>
      </c>
      <c r="I235" s="53">
        <f t="shared" si="30"/>
        <v>62.774634146341455</v>
      </c>
      <c r="J235" s="53">
        <f t="shared" si="31"/>
        <v>0</v>
      </c>
      <c r="K235" s="53">
        <f t="shared" si="32"/>
        <v>8200</v>
      </c>
      <c r="L235" s="53">
        <f t="shared" si="33"/>
        <v>4756</v>
      </c>
      <c r="M235" s="53">
        <f t="shared" si="33"/>
        <v>4596</v>
      </c>
      <c r="N235" s="53">
        <f t="shared" si="34"/>
        <v>56.048780487804883</v>
      </c>
    </row>
    <row r="236" spans="1:14" ht="15" customHeight="1" x14ac:dyDescent="0.2">
      <c r="A236" s="58">
        <v>9</v>
      </c>
      <c r="B236" s="61" t="s">
        <v>22</v>
      </c>
      <c r="C236" s="53">
        <v>6869.3345499999996</v>
      </c>
      <c r="D236" s="53">
        <v>1260.0554500000007</v>
      </c>
      <c r="E236" s="53">
        <v>4164</v>
      </c>
      <c r="F236" s="53">
        <v>6233</v>
      </c>
      <c r="G236" s="53">
        <v>0</v>
      </c>
      <c r="H236" s="53">
        <v>0</v>
      </c>
      <c r="I236" s="53">
        <f t="shared" si="30"/>
        <v>90.736591071983824</v>
      </c>
      <c r="J236" s="53">
        <f t="shared" si="31"/>
        <v>0</v>
      </c>
      <c r="K236" s="53">
        <f t="shared" si="32"/>
        <v>8129.39</v>
      </c>
      <c r="L236" s="53">
        <f t="shared" si="33"/>
        <v>4164</v>
      </c>
      <c r="M236" s="53">
        <f t="shared" si="33"/>
        <v>6233</v>
      </c>
      <c r="N236" s="53">
        <f t="shared" si="34"/>
        <v>76.672419455826329</v>
      </c>
    </row>
    <row r="237" spans="1:14" ht="15" customHeight="1" x14ac:dyDescent="0.2">
      <c r="A237" s="58">
        <v>10</v>
      </c>
      <c r="B237" s="61" t="s">
        <v>23</v>
      </c>
      <c r="C237" s="53">
        <v>2242.8953999999999</v>
      </c>
      <c r="D237" s="53">
        <v>397.83460000000014</v>
      </c>
      <c r="E237" s="53">
        <v>3220</v>
      </c>
      <c r="F237" s="53">
        <v>2249</v>
      </c>
      <c r="G237" s="53">
        <v>0</v>
      </c>
      <c r="H237" s="53">
        <v>0</v>
      </c>
      <c r="I237" s="53">
        <f t="shared" si="30"/>
        <v>100.27217497525744</v>
      </c>
      <c r="J237" s="53">
        <f t="shared" si="31"/>
        <v>0</v>
      </c>
      <c r="K237" s="53">
        <f t="shared" si="32"/>
        <v>2640.73</v>
      </c>
      <c r="L237" s="53">
        <f t="shared" si="33"/>
        <v>3220</v>
      </c>
      <c r="M237" s="53">
        <f t="shared" si="33"/>
        <v>2249</v>
      </c>
      <c r="N237" s="53">
        <f t="shared" si="34"/>
        <v>85.165844293055329</v>
      </c>
    </row>
    <row r="238" spans="1:14" ht="15" customHeight="1" x14ac:dyDescent="0.2">
      <c r="A238" s="58">
        <v>11</v>
      </c>
      <c r="B238" s="61" t="s">
        <v>24</v>
      </c>
      <c r="C238" s="53">
        <v>1674.8369999999998</v>
      </c>
      <c r="D238" s="53">
        <v>186.0930000000003</v>
      </c>
      <c r="E238" s="53">
        <v>1792</v>
      </c>
      <c r="F238" s="53">
        <v>1709</v>
      </c>
      <c r="G238" s="53">
        <v>0</v>
      </c>
      <c r="H238" s="53">
        <v>0</v>
      </c>
      <c r="I238" s="53">
        <f t="shared" si="30"/>
        <v>102.03978058760346</v>
      </c>
      <c r="J238" s="53">
        <f t="shared" si="31"/>
        <v>0</v>
      </c>
      <c r="K238" s="53">
        <f t="shared" si="32"/>
        <v>1860.93</v>
      </c>
      <c r="L238" s="53">
        <f t="shared" si="33"/>
        <v>1792</v>
      </c>
      <c r="M238" s="53">
        <f t="shared" si="33"/>
        <v>1709</v>
      </c>
      <c r="N238" s="53">
        <f t="shared" si="34"/>
        <v>91.835802528843104</v>
      </c>
    </row>
    <row r="239" spans="1:14" ht="15" customHeight="1" x14ac:dyDescent="0.2">
      <c r="A239" s="58">
        <v>12</v>
      </c>
      <c r="B239" s="61" t="s">
        <v>25</v>
      </c>
      <c r="C239" s="53">
        <v>7227.5737878703931</v>
      </c>
      <c r="D239" s="53">
        <v>1699.0162121296071</v>
      </c>
      <c r="E239" s="53">
        <v>6950</v>
      </c>
      <c r="F239" s="53">
        <v>7427</v>
      </c>
      <c r="G239" s="53">
        <v>0</v>
      </c>
      <c r="H239" s="53">
        <v>0</v>
      </c>
      <c r="I239" s="53">
        <f t="shared" si="30"/>
        <v>102.75924145477826</v>
      </c>
      <c r="J239" s="53">
        <f t="shared" si="31"/>
        <v>0</v>
      </c>
      <c r="K239" s="53">
        <f t="shared" si="32"/>
        <v>8926.59</v>
      </c>
      <c r="L239" s="53">
        <f t="shared" si="33"/>
        <v>6950</v>
      </c>
      <c r="M239" s="53">
        <f t="shared" si="33"/>
        <v>7427</v>
      </c>
      <c r="N239" s="53">
        <f t="shared" si="34"/>
        <v>83.200863935724612</v>
      </c>
    </row>
    <row r="240" spans="1:14" ht="15" customHeight="1" x14ac:dyDescent="0.2">
      <c r="A240" s="58">
        <v>13</v>
      </c>
      <c r="B240" s="61" t="s">
        <v>26</v>
      </c>
      <c r="C240" s="53">
        <v>12137.658041084938</v>
      </c>
      <c r="D240" s="53">
        <v>1525.3019589150608</v>
      </c>
      <c r="E240" s="53">
        <v>4929</v>
      </c>
      <c r="F240" s="53">
        <v>8920</v>
      </c>
      <c r="G240" s="53">
        <v>0</v>
      </c>
      <c r="H240" s="53">
        <v>0</v>
      </c>
      <c r="I240" s="53">
        <f t="shared" si="30"/>
        <v>73.490289228832779</v>
      </c>
      <c r="J240" s="53">
        <f t="shared" si="31"/>
        <v>0</v>
      </c>
      <c r="K240" s="53">
        <f t="shared" si="32"/>
        <v>13662.96</v>
      </c>
      <c r="L240" s="53">
        <f t="shared" si="33"/>
        <v>4929</v>
      </c>
      <c r="M240" s="53">
        <f t="shared" si="33"/>
        <v>8920</v>
      </c>
      <c r="N240" s="53">
        <f t="shared" si="34"/>
        <v>65.28599951986979</v>
      </c>
    </row>
    <row r="241" spans="1:14" ht="15" customHeight="1" x14ac:dyDescent="0.2">
      <c r="A241" s="58">
        <v>14</v>
      </c>
      <c r="B241" s="61" t="s">
        <v>27</v>
      </c>
      <c r="C241" s="53">
        <v>17505.532943000006</v>
      </c>
      <c r="D241" s="53">
        <v>7607.3070569999945</v>
      </c>
      <c r="E241" s="53">
        <v>23934</v>
      </c>
      <c r="F241" s="53">
        <v>24613</v>
      </c>
      <c r="G241" s="53">
        <v>0</v>
      </c>
      <c r="H241" s="53">
        <v>0</v>
      </c>
      <c r="I241" s="53">
        <f t="shared" si="30"/>
        <v>140.60126064223644</v>
      </c>
      <c r="J241" s="53">
        <f t="shared" si="31"/>
        <v>0</v>
      </c>
      <c r="K241" s="53">
        <f t="shared" si="32"/>
        <v>25112.84</v>
      </c>
      <c r="L241" s="53">
        <f t="shared" si="33"/>
        <v>23934</v>
      </c>
      <c r="M241" s="53">
        <f t="shared" si="33"/>
        <v>24613</v>
      </c>
      <c r="N241" s="53">
        <f t="shared" si="34"/>
        <v>98.00962376218699</v>
      </c>
    </row>
    <row r="242" spans="1:14" ht="15" customHeight="1" x14ac:dyDescent="0.2">
      <c r="A242" s="58">
        <v>15</v>
      </c>
      <c r="B242" s="61" t="s">
        <v>28</v>
      </c>
      <c r="C242" s="53">
        <v>8099.9960809947115</v>
      </c>
      <c r="D242" s="53">
        <v>8100.0039190052885</v>
      </c>
      <c r="E242" s="53">
        <v>6027</v>
      </c>
      <c r="F242" s="53">
        <v>8213</v>
      </c>
      <c r="G242" s="53">
        <v>0</v>
      </c>
      <c r="H242" s="53">
        <v>0</v>
      </c>
      <c r="I242" s="53">
        <f t="shared" si="30"/>
        <v>101.39511078616981</v>
      </c>
      <c r="J242" s="53">
        <f t="shared" si="31"/>
        <v>0</v>
      </c>
      <c r="K242" s="53">
        <f t="shared" si="32"/>
        <v>16200</v>
      </c>
      <c r="L242" s="53">
        <f t="shared" si="33"/>
        <v>6027</v>
      </c>
      <c r="M242" s="53">
        <f t="shared" si="33"/>
        <v>8213</v>
      </c>
      <c r="N242" s="53">
        <f t="shared" si="34"/>
        <v>50.697530864197525</v>
      </c>
    </row>
    <row r="243" spans="1:14" ht="15" customHeight="1" x14ac:dyDescent="0.2">
      <c r="A243" s="58">
        <v>16</v>
      </c>
      <c r="B243" s="61" t="s">
        <v>29</v>
      </c>
      <c r="C243" s="53">
        <v>22839.559823377931</v>
      </c>
      <c r="D243" s="53">
        <v>5741.440176622069</v>
      </c>
      <c r="E243" s="53">
        <v>9513</v>
      </c>
      <c r="F243" s="53">
        <v>9831</v>
      </c>
      <c r="G243" s="53">
        <v>0</v>
      </c>
      <c r="H243" s="53">
        <v>0</v>
      </c>
      <c r="I243" s="53">
        <f t="shared" si="30"/>
        <v>43.043736727085538</v>
      </c>
      <c r="J243" s="53">
        <f t="shared" si="31"/>
        <v>0</v>
      </c>
      <c r="K243" s="53">
        <f t="shared" si="32"/>
        <v>28581</v>
      </c>
      <c r="L243" s="53">
        <f t="shared" si="33"/>
        <v>9513</v>
      </c>
      <c r="M243" s="53">
        <f t="shared" si="33"/>
        <v>9831</v>
      </c>
      <c r="N243" s="53">
        <f t="shared" si="34"/>
        <v>34.396977012700745</v>
      </c>
    </row>
    <row r="244" spans="1:14" ht="15" customHeight="1" x14ac:dyDescent="0.2">
      <c r="A244" s="58">
        <v>17</v>
      </c>
      <c r="B244" s="61" t="s">
        <v>30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 t="e">
        <f>(F244/C244)*100</f>
        <v>#DIV/0!</v>
      </c>
      <c r="J244" s="53" t="e">
        <f>(H244/D244)*100</f>
        <v>#DIV/0!</v>
      </c>
      <c r="K244" s="53">
        <f>C244+D244</f>
        <v>0</v>
      </c>
      <c r="L244" s="53">
        <f>E244+G244</f>
        <v>0</v>
      </c>
      <c r="M244" s="53">
        <f>F244+H244</f>
        <v>0</v>
      </c>
      <c r="N244" s="53" t="e">
        <f>(M244/K244)*100</f>
        <v>#DIV/0!</v>
      </c>
    </row>
    <row r="245" spans="1:14" ht="15" customHeight="1" x14ac:dyDescent="0.2">
      <c r="A245" s="58">
        <v>18</v>
      </c>
      <c r="B245" s="65" t="s">
        <v>31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 t="e">
        <f>(F245/C245)*100</f>
        <v>#DIV/0!</v>
      </c>
      <c r="J245" s="53" t="e">
        <f>(H245/D245)*100</f>
        <v>#DIV/0!</v>
      </c>
      <c r="K245" s="53">
        <f>C245+D245</f>
        <v>0</v>
      </c>
      <c r="L245" s="53">
        <f>E245+G245</f>
        <v>0</v>
      </c>
      <c r="M245" s="53">
        <f>F245+H245</f>
        <v>0</v>
      </c>
      <c r="N245" s="53" t="e">
        <f>(M245/K245)*100</f>
        <v>#DIV/0!</v>
      </c>
    </row>
    <row r="246" spans="1:14" ht="15" customHeight="1" x14ac:dyDescent="0.2">
      <c r="A246" s="58">
        <v>19</v>
      </c>
      <c r="B246" s="61" t="s">
        <v>32</v>
      </c>
      <c r="C246" s="53">
        <v>7743</v>
      </c>
      <c r="D246" s="53">
        <v>1157</v>
      </c>
      <c r="E246" s="53">
        <v>7484</v>
      </c>
      <c r="F246" s="53">
        <v>8826</v>
      </c>
      <c r="G246" s="53">
        <v>0</v>
      </c>
      <c r="H246" s="53">
        <v>0</v>
      </c>
      <c r="I246" s="53">
        <f t="shared" si="30"/>
        <v>113.98682681131345</v>
      </c>
      <c r="J246" s="53">
        <f t="shared" si="31"/>
        <v>0</v>
      </c>
      <c r="K246" s="53">
        <f t="shared" si="32"/>
        <v>8900</v>
      </c>
      <c r="L246" s="53">
        <f t="shared" si="33"/>
        <v>7484</v>
      </c>
      <c r="M246" s="53">
        <f t="shared" si="33"/>
        <v>8826</v>
      </c>
      <c r="N246" s="53">
        <f t="shared" si="34"/>
        <v>99.168539325842701</v>
      </c>
    </row>
    <row r="247" spans="1:14" ht="15" customHeight="1" x14ac:dyDescent="0.2">
      <c r="A247" s="58">
        <v>20</v>
      </c>
      <c r="B247" s="61" t="s">
        <v>33</v>
      </c>
      <c r="C247" s="53">
        <v>10527.215751858505</v>
      </c>
      <c r="D247" s="53">
        <v>2631.7842481414955</v>
      </c>
      <c r="E247" s="53">
        <v>7252</v>
      </c>
      <c r="F247" s="53">
        <v>5043</v>
      </c>
      <c r="G247" s="53">
        <v>0</v>
      </c>
      <c r="H247" s="53">
        <v>0</v>
      </c>
      <c r="I247" s="53">
        <f t="shared" si="30"/>
        <v>47.904404344612153</v>
      </c>
      <c r="J247" s="53">
        <f t="shared" si="31"/>
        <v>0</v>
      </c>
      <c r="K247" s="53">
        <f t="shared" si="32"/>
        <v>13159</v>
      </c>
      <c r="L247" s="53">
        <f t="shared" si="33"/>
        <v>7252</v>
      </c>
      <c r="M247" s="53">
        <f t="shared" si="33"/>
        <v>5043</v>
      </c>
      <c r="N247" s="53">
        <f t="shared" si="34"/>
        <v>38.32358081921118</v>
      </c>
    </row>
    <row r="248" spans="1:14" ht="15" customHeight="1" x14ac:dyDescent="0.2">
      <c r="A248" s="58">
        <v>21</v>
      </c>
      <c r="B248" s="61" t="s">
        <v>34</v>
      </c>
      <c r="C248" s="53">
        <v>6757.4683567319053</v>
      </c>
      <c r="D248" s="53">
        <v>1689.5316432680947</v>
      </c>
      <c r="E248" s="53">
        <v>2594</v>
      </c>
      <c r="F248" s="53">
        <v>4053</v>
      </c>
      <c r="G248" s="53">
        <v>0</v>
      </c>
      <c r="H248" s="53">
        <v>0</v>
      </c>
      <c r="I248" s="53">
        <f t="shared" si="30"/>
        <v>59.978083300417261</v>
      </c>
      <c r="J248" s="53">
        <f t="shared" si="31"/>
        <v>0</v>
      </c>
      <c r="K248" s="53">
        <f t="shared" si="32"/>
        <v>8447</v>
      </c>
      <c r="L248" s="53">
        <f t="shared" si="33"/>
        <v>2594</v>
      </c>
      <c r="M248" s="53">
        <f t="shared" si="33"/>
        <v>4053</v>
      </c>
      <c r="N248" s="53">
        <f t="shared" si="34"/>
        <v>47.981531904818283</v>
      </c>
    </row>
    <row r="249" spans="1:14" ht="15" customHeight="1" x14ac:dyDescent="0.2">
      <c r="A249" s="58">
        <v>22</v>
      </c>
      <c r="B249" s="61" t="s">
        <v>35</v>
      </c>
      <c r="C249" s="53">
        <v>50930.062857142861</v>
      </c>
      <c r="D249" s="53">
        <v>21992.527142857136</v>
      </c>
      <c r="E249" s="53">
        <v>15471</v>
      </c>
      <c r="F249" s="53">
        <v>38769</v>
      </c>
      <c r="G249" s="53">
        <v>0</v>
      </c>
      <c r="H249" s="53">
        <v>0</v>
      </c>
      <c r="I249" s="53">
        <f t="shared" si="30"/>
        <v>76.122034462721473</v>
      </c>
      <c r="J249" s="53">
        <f t="shared" si="31"/>
        <v>0</v>
      </c>
      <c r="K249" s="53">
        <f t="shared" si="32"/>
        <v>72922.59</v>
      </c>
      <c r="L249" s="53">
        <f t="shared" si="33"/>
        <v>15471</v>
      </c>
      <c r="M249" s="53">
        <f t="shared" si="33"/>
        <v>38769</v>
      </c>
      <c r="N249" s="53">
        <f t="shared" si="34"/>
        <v>53.164595497773739</v>
      </c>
    </row>
    <row r="250" spans="1:14" ht="15" customHeight="1" x14ac:dyDescent="0.2">
      <c r="A250" s="58">
        <v>23</v>
      </c>
      <c r="B250" s="61" t="s">
        <v>36</v>
      </c>
      <c r="C250" s="53">
        <v>19497.873550976579</v>
      </c>
      <c r="D250" s="53">
        <v>8356.1264490234207</v>
      </c>
      <c r="E250" s="53">
        <v>14995</v>
      </c>
      <c r="F250" s="53">
        <v>18786</v>
      </c>
      <c r="G250" s="53">
        <v>0</v>
      </c>
      <c r="H250" s="53">
        <v>0</v>
      </c>
      <c r="I250" s="53">
        <f t="shared" si="30"/>
        <v>96.348968265101277</v>
      </c>
      <c r="J250" s="53">
        <f t="shared" si="31"/>
        <v>0</v>
      </c>
      <c r="K250" s="53">
        <f t="shared" si="32"/>
        <v>27854</v>
      </c>
      <c r="L250" s="53">
        <f t="shared" si="33"/>
        <v>14995</v>
      </c>
      <c r="M250" s="53">
        <f t="shared" si="33"/>
        <v>18786</v>
      </c>
      <c r="N250" s="53">
        <f t="shared" si="34"/>
        <v>67.44453220363323</v>
      </c>
    </row>
    <row r="251" spans="1:14" ht="15" customHeight="1" x14ac:dyDescent="0.2">
      <c r="A251" s="58">
        <v>24</v>
      </c>
      <c r="B251" s="59" t="s">
        <v>37</v>
      </c>
      <c r="C251" s="53">
        <v>1225.68192</v>
      </c>
      <c r="D251" s="53">
        <v>317.99808000000007</v>
      </c>
      <c r="E251" s="53">
        <v>281</v>
      </c>
      <c r="F251" s="53">
        <v>515.33379807230415</v>
      </c>
      <c r="G251" s="53">
        <v>0</v>
      </c>
      <c r="H251" s="53">
        <v>0</v>
      </c>
      <c r="I251" s="53">
        <f>(F251/C251)*100</f>
        <v>42.04466017352236</v>
      </c>
      <c r="J251" s="53">
        <f>(H251/D251)*100</f>
        <v>0</v>
      </c>
      <c r="K251" s="53">
        <f>C251+D251</f>
        <v>1543.68</v>
      </c>
      <c r="L251" s="53">
        <f>E251+G251</f>
        <v>281</v>
      </c>
      <c r="M251" s="53">
        <f>F251+H251</f>
        <v>515.33379807230415</v>
      </c>
      <c r="N251" s="53">
        <f>(M251/K251)*100</f>
        <v>33.383460177776747</v>
      </c>
    </row>
    <row r="252" spans="1:14" ht="15" customHeight="1" x14ac:dyDescent="0.2">
      <c r="A252" s="58">
        <v>25</v>
      </c>
      <c r="B252" s="61" t="s">
        <v>38</v>
      </c>
      <c r="C252" s="53">
        <v>9497.1130873874208</v>
      </c>
      <c r="D252" s="53">
        <v>2683.8869126125792</v>
      </c>
      <c r="E252" s="53">
        <v>7725</v>
      </c>
      <c r="F252" s="53">
        <v>6440</v>
      </c>
      <c r="G252" s="53">
        <v>0</v>
      </c>
      <c r="H252" s="53">
        <v>0</v>
      </c>
      <c r="I252" s="53">
        <f t="shared" si="30"/>
        <v>67.810080186921226</v>
      </c>
      <c r="J252" s="53">
        <f t="shared" si="31"/>
        <v>0</v>
      </c>
      <c r="K252" s="53">
        <f t="shared" si="32"/>
        <v>12181</v>
      </c>
      <c r="L252" s="53">
        <f t="shared" si="33"/>
        <v>7725</v>
      </c>
      <c r="M252" s="53">
        <f t="shared" si="33"/>
        <v>6440</v>
      </c>
      <c r="N252" s="53">
        <f t="shared" si="34"/>
        <v>52.869222559724157</v>
      </c>
    </row>
    <row r="253" spans="1:14" ht="15" customHeight="1" x14ac:dyDescent="0.2">
      <c r="A253" s="58">
        <v>26</v>
      </c>
      <c r="B253" s="61" t="s">
        <v>39</v>
      </c>
      <c r="C253" s="53">
        <v>12191.728337172763</v>
      </c>
      <c r="D253" s="53">
        <v>6564.8016628272362</v>
      </c>
      <c r="E253" s="53">
        <v>7016</v>
      </c>
      <c r="F253" s="53">
        <v>16455</v>
      </c>
      <c r="G253" s="53">
        <v>0</v>
      </c>
      <c r="H253" s="53">
        <v>0</v>
      </c>
      <c r="I253" s="53">
        <f t="shared" si="30"/>
        <v>134.96855855808775</v>
      </c>
      <c r="J253" s="53">
        <f t="shared" si="31"/>
        <v>0</v>
      </c>
      <c r="K253" s="53">
        <f t="shared" si="32"/>
        <v>18756.53</v>
      </c>
      <c r="L253" s="53">
        <f t="shared" si="33"/>
        <v>7016</v>
      </c>
      <c r="M253" s="53">
        <f t="shared" si="33"/>
        <v>16455</v>
      </c>
      <c r="N253" s="53">
        <f t="shared" si="34"/>
        <v>87.729446758009075</v>
      </c>
    </row>
    <row r="254" spans="1:14" ht="15" customHeight="1" x14ac:dyDescent="0.2">
      <c r="A254" s="58">
        <v>27</v>
      </c>
      <c r="B254" s="61" t="s">
        <v>40</v>
      </c>
      <c r="C254" s="53">
        <v>370.50073214285715</v>
      </c>
      <c r="D254" s="53">
        <v>92.749267857142854</v>
      </c>
      <c r="E254" s="53">
        <v>249</v>
      </c>
      <c r="F254" s="53">
        <v>326</v>
      </c>
      <c r="G254" s="53">
        <v>0</v>
      </c>
      <c r="H254" s="53">
        <v>0</v>
      </c>
      <c r="I254" s="53">
        <f t="shared" si="30"/>
        <v>87.989029904076247</v>
      </c>
      <c r="J254" s="53">
        <f t="shared" si="31"/>
        <v>0</v>
      </c>
      <c r="K254" s="53">
        <f t="shared" si="32"/>
        <v>463.25</v>
      </c>
      <c r="L254" s="53">
        <f t="shared" si="33"/>
        <v>249</v>
      </c>
      <c r="M254" s="53">
        <f t="shared" si="33"/>
        <v>326</v>
      </c>
      <c r="N254" s="53">
        <f t="shared" si="34"/>
        <v>70.372369131138697</v>
      </c>
    </row>
    <row r="255" spans="1:14" ht="15" customHeight="1" x14ac:dyDescent="0.2">
      <c r="A255" s="58">
        <v>28</v>
      </c>
      <c r="B255" s="61" t="s">
        <v>41</v>
      </c>
      <c r="C255" s="53">
        <v>3788.5127010657202</v>
      </c>
      <c r="D255" s="53">
        <v>4661.7572989342807</v>
      </c>
      <c r="E255" s="53">
        <v>1125</v>
      </c>
      <c r="F255" s="53">
        <v>4367</v>
      </c>
      <c r="G255" s="53">
        <v>0</v>
      </c>
      <c r="H255" s="53">
        <v>0</v>
      </c>
      <c r="I255" s="53">
        <f t="shared" si="30"/>
        <v>115.26950929243421</v>
      </c>
      <c r="J255" s="53">
        <f t="shared" si="31"/>
        <v>0</v>
      </c>
      <c r="K255" s="53">
        <f t="shared" si="32"/>
        <v>8450.27</v>
      </c>
      <c r="L255" s="53">
        <f t="shared" si="33"/>
        <v>1125</v>
      </c>
      <c r="M255" s="53">
        <f t="shared" si="33"/>
        <v>4367</v>
      </c>
      <c r="N255" s="53">
        <f t="shared" si="34"/>
        <v>51.678822096808744</v>
      </c>
    </row>
    <row r="256" spans="1:14" ht="15" customHeight="1" x14ac:dyDescent="0.2">
      <c r="A256" s="58">
        <v>29</v>
      </c>
      <c r="B256" s="61" t="s">
        <v>42</v>
      </c>
      <c r="C256" s="53">
        <v>8367.5914258188823</v>
      </c>
      <c r="D256" s="53">
        <v>6132.5085741811181</v>
      </c>
      <c r="E256" s="53">
        <v>3194</v>
      </c>
      <c r="F256" s="53">
        <v>6373</v>
      </c>
      <c r="G256" s="53">
        <v>0</v>
      </c>
      <c r="H256" s="53">
        <v>0</v>
      </c>
      <c r="I256" s="53">
        <f t="shared" si="30"/>
        <v>76.1628965335902</v>
      </c>
      <c r="J256" s="53">
        <f t="shared" si="31"/>
        <v>0</v>
      </c>
      <c r="K256" s="53">
        <f t="shared" si="32"/>
        <v>14500.1</v>
      </c>
      <c r="L256" s="53">
        <f t="shared" si="33"/>
        <v>3194</v>
      </c>
      <c r="M256" s="53">
        <f t="shared" si="33"/>
        <v>6373</v>
      </c>
      <c r="N256" s="53">
        <f t="shared" si="34"/>
        <v>43.951421024682588</v>
      </c>
    </row>
    <row r="257" spans="1:14" ht="15" customHeight="1" x14ac:dyDescent="0.2">
      <c r="A257" s="58">
        <v>30</v>
      </c>
      <c r="B257" s="61" t="s">
        <v>43</v>
      </c>
      <c r="C257" s="53">
        <v>19889.502190476189</v>
      </c>
      <c r="D257" s="53">
        <v>7710.4678095238123</v>
      </c>
      <c r="E257" s="53">
        <v>9083</v>
      </c>
      <c r="F257" s="53">
        <v>13616</v>
      </c>
      <c r="G257" s="53">
        <v>0</v>
      </c>
      <c r="H257" s="53">
        <v>0</v>
      </c>
      <c r="I257" s="53">
        <f t="shared" si="30"/>
        <v>68.458224190848938</v>
      </c>
      <c r="J257" s="53">
        <f t="shared" si="31"/>
        <v>0</v>
      </c>
      <c r="K257" s="53">
        <f t="shared" si="32"/>
        <v>27599.97</v>
      </c>
      <c r="L257" s="53">
        <f t="shared" si="33"/>
        <v>9083</v>
      </c>
      <c r="M257" s="53">
        <f t="shared" si="33"/>
        <v>13616</v>
      </c>
      <c r="N257" s="53">
        <f t="shared" si="34"/>
        <v>49.333386956580021</v>
      </c>
    </row>
    <row r="258" spans="1:14" ht="15" customHeight="1" x14ac:dyDescent="0.2">
      <c r="A258" s="58">
        <v>31</v>
      </c>
      <c r="B258" s="61" t="s">
        <v>44</v>
      </c>
      <c r="C258" s="53">
        <v>4636.8394939221034</v>
      </c>
      <c r="D258" s="53">
        <v>1373.1605060778966</v>
      </c>
      <c r="E258" s="53">
        <v>1115</v>
      </c>
      <c r="F258" s="53">
        <v>2336</v>
      </c>
      <c r="G258" s="53">
        <v>0</v>
      </c>
      <c r="H258" s="53">
        <v>0</v>
      </c>
      <c r="I258" s="53">
        <f t="shared" si="30"/>
        <v>50.379143014589836</v>
      </c>
      <c r="J258" s="53">
        <f t="shared" si="31"/>
        <v>0</v>
      </c>
      <c r="K258" s="53">
        <f t="shared" si="32"/>
        <v>6010</v>
      </c>
      <c r="L258" s="53">
        <f t="shared" si="33"/>
        <v>1115</v>
      </c>
      <c r="M258" s="53">
        <f t="shared" si="33"/>
        <v>2336</v>
      </c>
      <c r="N258" s="53">
        <f t="shared" si="34"/>
        <v>38.868552412645592</v>
      </c>
    </row>
    <row r="259" spans="1:14" ht="15" customHeight="1" x14ac:dyDescent="0.2">
      <c r="A259" s="58">
        <v>32</v>
      </c>
      <c r="B259" s="61" t="s">
        <v>45</v>
      </c>
      <c r="C259" s="53">
        <v>15206.432107054783</v>
      </c>
      <c r="D259" s="53">
        <v>35356.567892945219</v>
      </c>
      <c r="E259" s="53">
        <v>10801</v>
      </c>
      <c r="F259" s="53">
        <v>20019</v>
      </c>
      <c r="G259" s="53">
        <v>0</v>
      </c>
      <c r="H259" s="53">
        <v>0</v>
      </c>
      <c r="I259" s="53">
        <f t="shared" si="30"/>
        <v>131.64823844978403</v>
      </c>
      <c r="J259" s="53">
        <f t="shared" si="31"/>
        <v>0</v>
      </c>
      <c r="K259" s="53">
        <f t="shared" si="32"/>
        <v>50563</v>
      </c>
      <c r="L259" s="53">
        <f t="shared" si="33"/>
        <v>10801</v>
      </c>
      <c r="M259" s="53">
        <f t="shared" si="33"/>
        <v>20019</v>
      </c>
      <c r="N259" s="53">
        <f t="shared" si="34"/>
        <v>39.59219191899215</v>
      </c>
    </row>
    <row r="260" spans="1:14" ht="15" customHeight="1" x14ac:dyDescent="0.2">
      <c r="A260" s="58">
        <v>33</v>
      </c>
      <c r="B260" s="61" t="s">
        <v>46</v>
      </c>
      <c r="C260" s="53">
        <v>468.82394590909092</v>
      </c>
      <c r="D260" s="53">
        <v>149.56605409090906</v>
      </c>
      <c r="E260" s="53">
        <v>75</v>
      </c>
      <c r="F260" s="53">
        <v>142</v>
      </c>
      <c r="G260" s="53">
        <v>0</v>
      </c>
      <c r="H260" s="53">
        <v>0</v>
      </c>
      <c r="I260" s="53">
        <f t="shared" si="30"/>
        <v>30.288555275189598</v>
      </c>
      <c r="J260" s="53">
        <f t="shared" si="31"/>
        <v>0</v>
      </c>
      <c r="K260" s="53">
        <f t="shared" si="32"/>
        <v>618.39</v>
      </c>
      <c r="L260" s="53">
        <f t="shared" si="33"/>
        <v>75</v>
      </c>
      <c r="M260" s="53">
        <f t="shared" si="33"/>
        <v>142</v>
      </c>
      <c r="N260" s="53">
        <f t="shared" si="34"/>
        <v>22.962855156131244</v>
      </c>
    </row>
    <row r="261" spans="1:14" ht="15" customHeight="1" x14ac:dyDescent="0.2">
      <c r="A261" s="58">
        <v>34</v>
      </c>
      <c r="B261" s="61" t="s">
        <v>47</v>
      </c>
      <c r="C261" s="53">
        <v>12514.0729895234</v>
      </c>
      <c r="D261" s="53">
        <v>1406.5970104766002</v>
      </c>
      <c r="E261" s="53">
        <v>7614</v>
      </c>
      <c r="F261" s="53">
        <v>9690</v>
      </c>
      <c r="G261" s="53">
        <v>0</v>
      </c>
      <c r="H261" s="53">
        <v>0</v>
      </c>
      <c r="I261" s="53">
        <f t="shared" si="30"/>
        <v>77.432823095344943</v>
      </c>
      <c r="J261" s="53">
        <f t="shared" si="31"/>
        <v>0</v>
      </c>
      <c r="K261" s="53">
        <f t="shared" si="32"/>
        <v>13920.67</v>
      </c>
      <c r="L261" s="53">
        <f t="shared" si="33"/>
        <v>7614</v>
      </c>
      <c r="M261" s="53">
        <f t="shared" si="33"/>
        <v>9690</v>
      </c>
      <c r="N261" s="53">
        <f t="shared" si="34"/>
        <v>69.608718545874595</v>
      </c>
    </row>
    <row r="262" spans="1:14" ht="15" customHeight="1" x14ac:dyDescent="0.2">
      <c r="A262" s="58">
        <v>35</v>
      </c>
      <c r="B262" s="61" t="s">
        <v>48</v>
      </c>
      <c r="C262" s="53">
        <v>14254.545454545454</v>
      </c>
      <c r="D262" s="53">
        <v>445.45454545454595</v>
      </c>
      <c r="E262" s="53">
        <v>5710</v>
      </c>
      <c r="F262" s="53">
        <v>5023</v>
      </c>
      <c r="G262" s="53">
        <v>0</v>
      </c>
      <c r="H262" s="53">
        <v>0</v>
      </c>
      <c r="I262" s="53">
        <f t="shared" si="30"/>
        <v>35.237882653061227</v>
      </c>
      <c r="J262" s="53">
        <f t="shared" si="31"/>
        <v>0</v>
      </c>
      <c r="K262" s="53">
        <f t="shared" si="32"/>
        <v>14700</v>
      </c>
      <c r="L262" s="53">
        <f t="shared" si="33"/>
        <v>5710</v>
      </c>
      <c r="M262" s="53">
        <f t="shared" si="33"/>
        <v>5023</v>
      </c>
      <c r="N262" s="53">
        <f t="shared" si="34"/>
        <v>34.170068027210888</v>
      </c>
    </row>
    <row r="263" spans="1:14" ht="15" customHeight="1" x14ac:dyDescent="0.2">
      <c r="A263" s="58">
        <v>36</v>
      </c>
      <c r="B263" s="61" t="s">
        <v>49</v>
      </c>
      <c r="C263" s="53">
        <v>21340</v>
      </c>
      <c r="D263" s="53">
        <v>660</v>
      </c>
      <c r="E263" s="53">
        <v>9589</v>
      </c>
      <c r="F263" s="53">
        <v>9092</v>
      </c>
      <c r="G263" s="53">
        <v>0</v>
      </c>
      <c r="H263" s="53">
        <v>0</v>
      </c>
      <c r="I263" s="53">
        <f t="shared" si="30"/>
        <v>42.60543580131209</v>
      </c>
      <c r="J263" s="53">
        <f t="shared" si="31"/>
        <v>0</v>
      </c>
      <c r="K263" s="53">
        <f t="shared" si="32"/>
        <v>22000</v>
      </c>
      <c r="L263" s="53">
        <f t="shared" si="33"/>
        <v>9589</v>
      </c>
      <c r="M263" s="53">
        <f t="shared" si="33"/>
        <v>9092</v>
      </c>
      <c r="N263" s="53">
        <f t="shared" si="34"/>
        <v>41.327272727272728</v>
      </c>
    </row>
    <row r="264" spans="1:14" ht="15" customHeight="1" x14ac:dyDescent="0.2">
      <c r="A264" s="66"/>
      <c r="B264" s="67" t="s">
        <v>6</v>
      </c>
      <c r="C264" s="54">
        <f t="shared" ref="C264:H264" si="35">SUM(C228:C263)</f>
        <v>415887.82563016861</v>
      </c>
      <c r="D264" s="54">
        <f t="shared" si="35"/>
        <v>160930.2243698315</v>
      </c>
      <c r="E264" s="54">
        <f t="shared" si="35"/>
        <v>271451</v>
      </c>
      <c r="F264" s="54">
        <f t="shared" si="35"/>
        <v>344807.3337980723</v>
      </c>
      <c r="G264" s="54">
        <f t="shared" si="35"/>
        <v>0</v>
      </c>
      <c r="H264" s="54">
        <f t="shared" si="35"/>
        <v>0</v>
      </c>
      <c r="I264" s="54">
        <f t="shared" si="30"/>
        <v>82.908734651130374</v>
      </c>
      <c r="J264" s="54">
        <f t="shared" si="31"/>
        <v>0</v>
      </c>
      <c r="K264" s="54">
        <f t="shared" si="32"/>
        <v>576818.05000000005</v>
      </c>
      <c r="L264" s="54">
        <f t="shared" si="33"/>
        <v>271451</v>
      </c>
      <c r="M264" s="54">
        <f t="shared" si="33"/>
        <v>344807.3337980723</v>
      </c>
      <c r="N264" s="54">
        <f t="shared" si="34"/>
        <v>59.777486817215973</v>
      </c>
    </row>
    <row r="265" spans="1:14" ht="15" customHeight="1" x14ac:dyDescent="0.2">
      <c r="A265" s="109" t="s">
        <v>62</v>
      </c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</row>
    <row r="266" spans="1:14" ht="15" customHeight="1" x14ac:dyDescent="0.2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</row>
    <row r="267" spans="1:14" ht="15" customHeight="1" x14ac:dyDescent="0.2">
      <c r="A267" s="111" t="str">
        <f>A3</f>
        <v>Disbursements under Crop Loans - 30.09.2020</v>
      </c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</row>
    <row r="268" spans="1:14" ht="15" customHeight="1" x14ac:dyDescent="0.2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112" t="s">
        <v>2</v>
      </c>
      <c r="L268" s="112"/>
      <c r="M268" s="112"/>
      <c r="N268" s="112"/>
    </row>
    <row r="269" spans="1:14" ht="39.950000000000003" customHeight="1" x14ac:dyDescent="0.2">
      <c r="A269" s="113" t="s">
        <v>3</v>
      </c>
      <c r="B269" s="113" t="s">
        <v>56</v>
      </c>
      <c r="C269" s="102" t="str">
        <f>C5</f>
        <v>Crop Loan Target 
ACP 2020-21</v>
      </c>
      <c r="D269" s="102"/>
      <c r="E269" s="116" t="str">
        <f>E5</f>
        <v>Cumulative Achievement from 
01.04.2020</v>
      </c>
      <c r="F269" s="117"/>
      <c r="G269" s="117"/>
      <c r="H269" s="118"/>
      <c r="I269" s="102" t="s">
        <v>5</v>
      </c>
      <c r="J269" s="102"/>
      <c r="K269" s="102" t="s">
        <v>6</v>
      </c>
      <c r="L269" s="102"/>
      <c r="M269" s="102"/>
      <c r="N269" s="102"/>
    </row>
    <row r="270" spans="1:14" ht="15" customHeight="1" x14ac:dyDescent="0.2">
      <c r="A270" s="114"/>
      <c r="B270" s="114"/>
      <c r="C270" s="103" t="s">
        <v>7</v>
      </c>
      <c r="D270" s="103" t="s">
        <v>8</v>
      </c>
      <c r="E270" s="105" t="s">
        <v>7</v>
      </c>
      <c r="F270" s="106"/>
      <c r="G270" s="105" t="s">
        <v>8</v>
      </c>
      <c r="H270" s="106"/>
      <c r="I270" s="103" t="s">
        <v>7</v>
      </c>
      <c r="J270" s="103" t="s">
        <v>8</v>
      </c>
      <c r="K270" s="103" t="s">
        <v>9</v>
      </c>
      <c r="L270" s="107" t="s">
        <v>10</v>
      </c>
      <c r="M270" s="107"/>
      <c r="N270" s="103" t="s">
        <v>11</v>
      </c>
    </row>
    <row r="271" spans="1:14" ht="15" customHeight="1" x14ac:dyDescent="0.2">
      <c r="A271" s="115"/>
      <c r="B271" s="115"/>
      <c r="C271" s="104"/>
      <c r="D271" s="104"/>
      <c r="E271" s="57" t="s">
        <v>12</v>
      </c>
      <c r="F271" s="57" t="s">
        <v>13</v>
      </c>
      <c r="G271" s="57" t="s">
        <v>12</v>
      </c>
      <c r="H271" s="57" t="s">
        <v>13</v>
      </c>
      <c r="I271" s="104"/>
      <c r="J271" s="104"/>
      <c r="K271" s="104"/>
      <c r="L271" s="57" t="s">
        <v>12</v>
      </c>
      <c r="M271" s="57" t="s">
        <v>13</v>
      </c>
      <c r="N271" s="104"/>
    </row>
    <row r="272" spans="1:14" ht="15" customHeight="1" x14ac:dyDescent="0.2">
      <c r="A272" s="58">
        <v>1</v>
      </c>
      <c r="B272" s="61" t="s">
        <v>14</v>
      </c>
      <c r="C272" s="53">
        <v>4769.8071865840075</v>
      </c>
      <c r="D272" s="53">
        <v>2572.9028134159926</v>
      </c>
      <c r="E272" s="53">
        <v>4112</v>
      </c>
      <c r="F272" s="53">
        <v>5482.1469970999997</v>
      </c>
      <c r="G272" s="53">
        <v>0</v>
      </c>
      <c r="H272" s="53">
        <v>0</v>
      </c>
      <c r="I272" s="53">
        <f t="shared" ref="I272:I308" si="36">(F272/C272)*100</f>
        <v>114.93435232601401</v>
      </c>
      <c r="J272" s="53">
        <f t="shared" ref="J272:J308" si="37">(H272/D272)*100</f>
        <v>0</v>
      </c>
      <c r="K272" s="53">
        <f t="shared" ref="K272:K308" si="38">C272+D272</f>
        <v>7342.71</v>
      </c>
      <c r="L272" s="53">
        <f t="shared" ref="L272:M308" si="39">E272+G272</f>
        <v>4112</v>
      </c>
      <c r="M272" s="53">
        <f t="shared" si="39"/>
        <v>5482.1469970999997</v>
      </c>
      <c r="N272" s="53">
        <f t="shared" ref="N272:N308" si="40">(M272/K272)*100</f>
        <v>74.661085581481487</v>
      </c>
    </row>
    <row r="273" spans="1:14" ht="15" customHeight="1" x14ac:dyDescent="0.2">
      <c r="A273" s="58">
        <v>2</v>
      </c>
      <c r="B273" s="61" t="s">
        <v>15</v>
      </c>
      <c r="C273" s="53">
        <v>2090</v>
      </c>
      <c r="D273" s="53">
        <v>110</v>
      </c>
      <c r="E273" s="53">
        <v>2982</v>
      </c>
      <c r="F273" s="53">
        <v>2550.7895976999994</v>
      </c>
      <c r="G273" s="53">
        <v>0</v>
      </c>
      <c r="H273" s="53">
        <v>0</v>
      </c>
      <c r="I273" s="53">
        <f t="shared" si="36"/>
        <v>122.04734917224877</v>
      </c>
      <c r="J273" s="53">
        <f t="shared" si="37"/>
        <v>0</v>
      </c>
      <c r="K273" s="53">
        <f t="shared" si="38"/>
        <v>2200</v>
      </c>
      <c r="L273" s="53">
        <f t="shared" si="39"/>
        <v>2982</v>
      </c>
      <c r="M273" s="53">
        <f t="shared" si="39"/>
        <v>2550.7895976999994</v>
      </c>
      <c r="N273" s="53">
        <f t="shared" si="40"/>
        <v>115.94498171363634</v>
      </c>
    </row>
    <row r="274" spans="1:14" ht="15" customHeight="1" x14ac:dyDescent="0.2">
      <c r="A274" s="58">
        <v>3</v>
      </c>
      <c r="B274" s="61" t="s">
        <v>16</v>
      </c>
      <c r="C274" s="53">
        <v>800</v>
      </c>
      <c r="D274" s="53">
        <v>200</v>
      </c>
      <c r="E274" s="53">
        <v>937</v>
      </c>
      <c r="F274" s="53">
        <v>804.84617330000003</v>
      </c>
      <c r="G274" s="53">
        <v>0</v>
      </c>
      <c r="H274" s="53">
        <v>0</v>
      </c>
      <c r="I274" s="53">
        <f t="shared" si="36"/>
        <v>100.6057716625</v>
      </c>
      <c r="J274" s="53">
        <f t="shared" si="37"/>
        <v>0</v>
      </c>
      <c r="K274" s="53">
        <f t="shared" si="38"/>
        <v>1000</v>
      </c>
      <c r="L274" s="53">
        <f t="shared" si="39"/>
        <v>937</v>
      </c>
      <c r="M274" s="53">
        <f t="shared" si="39"/>
        <v>804.84617330000003</v>
      </c>
      <c r="N274" s="53">
        <f t="shared" si="40"/>
        <v>80.484617330000006</v>
      </c>
    </row>
    <row r="275" spans="1:14" ht="15" customHeight="1" x14ac:dyDescent="0.2">
      <c r="A275" s="58">
        <v>4</v>
      </c>
      <c r="B275" s="61" t="s">
        <v>17</v>
      </c>
      <c r="C275" s="53">
        <v>4500.2005184491982</v>
      </c>
      <c r="D275" s="53">
        <v>1126.3194815508023</v>
      </c>
      <c r="E275" s="53">
        <v>534</v>
      </c>
      <c r="F275" s="53">
        <v>381.83</v>
      </c>
      <c r="G275" s="53">
        <v>0</v>
      </c>
      <c r="H275" s="53">
        <v>0</v>
      </c>
      <c r="I275" s="53">
        <f t="shared" si="36"/>
        <v>8.484733034331132</v>
      </c>
      <c r="J275" s="53">
        <f t="shared" si="37"/>
        <v>0</v>
      </c>
      <c r="K275" s="53">
        <f t="shared" si="38"/>
        <v>5626.52</v>
      </c>
      <c r="L275" s="53">
        <f t="shared" si="39"/>
        <v>534</v>
      </c>
      <c r="M275" s="53">
        <f t="shared" si="39"/>
        <v>381.83</v>
      </c>
      <c r="N275" s="53">
        <f t="shared" si="40"/>
        <v>6.786255091957373</v>
      </c>
    </row>
    <row r="276" spans="1:14" ht="15" customHeight="1" x14ac:dyDescent="0.2">
      <c r="A276" s="58">
        <v>5</v>
      </c>
      <c r="B276" s="61" t="s">
        <v>18</v>
      </c>
      <c r="C276" s="53">
        <v>1436.9747899159663</v>
      </c>
      <c r="D276" s="53">
        <v>363.02521008403369</v>
      </c>
      <c r="E276" s="53">
        <v>3003</v>
      </c>
      <c r="F276" s="53">
        <v>2087</v>
      </c>
      <c r="G276" s="53">
        <v>0</v>
      </c>
      <c r="H276" s="53">
        <v>0</v>
      </c>
      <c r="I276" s="53">
        <f t="shared" si="36"/>
        <v>145.23567251461989</v>
      </c>
      <c r="J276" s="53">
        <f t="shared" si="37"/>
        <v>0</v>
      </c>
      <c r="K276" s="53">
        <f t="shared" si="38"/>
        <v>1800</v>
      </c>
      <c r="L276" s="53">
        <f t="shared" si="39"/>
        <v>3003</v>
      </c>
      <c r="M276" s="53">
        <f t="shared" si="39"/>
        <v>2087</v>
      </c>
      <c r="N276" s="53">
        <f t="shared" si="40"/>
        <v>115.94444444444446</v>
      </c>
    </row>
    <row r="277" spans="1:14" ht="15" customHeight="1" x14ac:dyDescent="0.2">
      <c r="A277" s="58">
        <v>6</v>
      </c>
      <c r="B277" s="61" t="s">
        <v>19</v>
      </c>
      <c r="C277" s="53">
        <v>1160.5286804259524</v>
      </c>
      <c r="D277" s="53">
        <v>79.501319574047557</v>
      </c>
      <c r="E277" s="53">
        <v>1288</v>
      </c>
      <c r="F277" s="53">
        <v>842</v>
      </c>
      <c r="G277" s="53">
        <v>0</v>
      </c>
      <c r="H277" s="53">
        <v>0</v>
      </c>
      <c r="I277" s="53">
        <f t="shared" si="36"/>
        <v>72.553140150828341</v>
      </c>
      <c r="J277" s="53">
        <f t="shared" si="37"/>
        <v>0</v>
      </c>
      <c r="K277" s="53">
        <f t="shared" si="38"/>
        <v>1240.03</v>
      </c>
      <c r="L277" s="53">
        <f t="shared" si="39"/>
        <v>1288</v>
      </c>
      <c r="M277" s="53">
        <f t="shared" si="39"/>
        <v>842</v>
      </c>
      <c r="N277" s="53">
        <f t="shared" si="40"/>
        <v>67.901583026217111</v>
      </c>
    </row>
    <row r="278" spans="1:14" ht="15" customHeight="1" x14ac:dyDescent="0.2">
      <c r="A278" s="58">
        <v>7</v>
      </c>
      <c r="B278" s="61" t="s">
        <v>20</v>
      </c>
      <c r="C278" s="53">
        <v>4176.0033946417334</v>
      </c>
      <c r="D278" s="53">
        <v>463.99660535826661</v>
      </c>
      <c r="E278" s="53">
        <v>978</v>
      </c>
      <c r="F278" s="53">
        <v>805.84792889999994</v>
      </c>
      <c r="G278" s="53">
        <v>0</v>
      </c>
      <c r="H278" s="53">
        <v>0</v>
      </c>
      <c r="I278" s="53">
        <f t="shared" si="36"/>
        <v>19.297109047707924</v>
      </c>
      <c r="J278" s="53">
        <f t="shared" si="37"/>
        <v>0</v>
      </c>
      <c r="K278" s="53">
        <f t="shared" si="38"/>
        <v>4640</v>
      </c>
      <c r="L278" s="53">
        <f t="shared" si="39"/>
        <v>978</v>
      </c>
      <c r="M278" s="53">
        <f t="shared" si="39"/>
        <v>805.84792889999994</v>
      </c>
      <c r="N278" s="53">
        <f t="shared" si="40"/>
        <v>17.367412260775861</v>
      </c>
    </row>
    <row r="279" spans="1:14" ht="15" customHeight="1" x14ac:dyDescent="0.2">
      <c r="A279" s="58">
        <v>8</v>
      </c>
      <c r="B279" s="61" t="s">
        <v>21</v>
      </c>
      <c r="C279" s="53">
        <v>401.78571428571428</v>
      </c>
      <c r="D279" s="53">
        <v>48.214285714285722</v>
      </c>
      <c r="E279" s="53">
        <v>125</v>
      </c>
      <c r="F279" s="53">
        <v>99.978429999999989</v>
      </c>
      <c r="G279" s="53">
        <v>0</v>
      </c>
      <c r="H279" s="53">
        <v>0</v>
      </c>
      <c r="I279" s="53">
        <f t="shared" si="36"/>
        <v>24.883520355555554</v>
      </c>
      <c r="J279" s="53">
        <f t="shared" si="37"/>
        <v>0</v>
      </c>
      <c r="K279" s="53">
        <f t="shared" si="38"/>
        <v>450</v>
      </c>
      <c r="L279" s="53">
        <f t="shared" si="39"/>
        <v>125</v>
      </c>
      <c r="M279" s="53">
        <f t="shared" si="39"/>
        <v>99.978429999999989</v>
      </c>
      <c r="N279" s="53">
        <f t="shared" si="40"/>
        <v>22.217428888888886</v>
      </c>
    </row>
    <row r="280" spans="1:14" ht="15" customHeight="1" x14ac:dyDescent="0.2">
      <c r="A280" s="58">
        <v>9</v>
      </c>
      <c r="B280" s="61" t="s">
        <v>22</v>
      </c>
      <c r="C280" s="53">
        <v>899.88274999999999</v>
      </c>
      <c r="D280" s="53">
        <v>165.06725000000006</v>
      </c>
      <c r="E280" s="53">
        <v>1568</v>
      </c>
      <c r="F280" s="53">
        <v>1369.8586559999999</v>
      </c>
      <c r="G280" s="53">
        <v>0</v>
      </c>
      <c r="H280" s="53">
        <v>0</v>
      </c>
      <c r="I280" s="53">
        <f t="shared" si="36"/>
        <v>152.22634904380595</v>
      </c>
      <c r="J280" s="53">
        <f t="shared" si="37"/>
        <v>0</v>
      </c>
      <c r="K280" s="53">
        <f t="shared" si="38"/>
        <v>1064.95</v>
      </c>
      <c r="L280" s="53">
        <f t="shared" si="39"/>
        <v>1568</v>
      </c>
      <c r="M280" s="53">
        <f t="shared" si="39"/>
        <v>1369.8586559999999</v>
      </c>
      <c r="N280" s="53">
        <f t="shared" si="40"/>
        <v>128.63126494201603</v>
      </c>
    </row>
    <row r="281" spans="1:14" ht="15" customHeight="1" x14ac:dyDescent="0.2">
      <c r="A281" s="58">
        <v>10</v>
      </c>
      <c r="B281" s="61" t="s">
        <v>23</v>
      </c>
      <c r="C281" s="53">
        <v>256.84245226130651</v>
      </c>
      <c r="D281" s="53">
        <v>45.557547738693472</v>
      </c>
      <c r="E281" s="53">
        <v>85</v>
      </c>
      <c r="F281" s="53">
        <v>43.48</v>
      </c>
      <c r="G281" s="53">
        <v>0</v>
      </c>
      <c r="H281" s="53">
        <v>0</v>
      </c>
      <c r="I281" s="53">
        <f t="shared" si="36"/>
        <v>16.928665653668613</v>
      </c>
      <c r="J281" s="53">
        <f t="shared" si="37"/>
        <v>0</v>
      </c>
      <c r="K281" s="53">
        <f t="shared" si="38"/>
        <v>302.39999999999998</v>
      </c>
      <c r="L281" s="53">
        <f t="shared" si="39"/>
        <v>85</v>
      </c>
      <c r="M281" s="53">
        <f t="shared" si="39"/>
        <v>43.48</v>
      </c>
      <c r="N281" s="53">
        <f t="shared" si="40"/>
        <v>14.37830687830688</v>
      </c>
    </row>
    <row r="282" spans="1:14" ht="15" customHeight="1" x14ac:dyDescent="0.2">
      <c r="A282" s="58">
        <v>11</v>
      </c>
      <c r="B282" s="61" t="s">
        <v>24</v>
      </c>
      <c r="C282" s="53">
        <v>471.52799999999991</v>
      </c>
      <c r="D282" s="53">
        <v>52.392000000000053</v>
      </c>
      <c r="E282" s="53">
        <v>668</v>
      </c>
      <c r="F282" s="53">
        <v>510.12</v>
      </c>
      <c r="G282" s="53">
        <v>0</v>
      </c>
      <c r="H282" s="53">
        <v>0</v>
      </c>
      <c r="I282" s="53">
        <f t="shared" si="36"/>
        <v>108.18445564208278</v>
      </c>
      <c r="J282" s="53">
        <f t="shared" si="37"/>
        <v>0</v>
      </c>
      <c r="K282" s="53">
        <f t="shared" si="38"/>
        <v>523.91999999999996</v>
      </c>
      <c r="L282" s="53">
        <f t="shared" si="39"/>
        <v>668</v>
      </c>
      <c r="M282" s="53">
        <f t="shared" si="39"/>
        <v>510.12</v>
      </c>
      <c r="N282" s="53">
        <f t="shared" si="40"/>
        <v>97.366010077874492</v>
      </c>
    </row>
    <row r="283" spans="1:14" ht="15" customHeight="1" x14ac:dyDescent="0.2">
      <c r="A283" s="58">
        <v>12</v>
      </c>
      <c r="B283" s="61" t="s">
        <v>25</v>
      </c>
      <c r="C283" s="53">
        <v>1953.2915324088824</v>
      </c>
      <c r="D283" s="53">
        <v>459.16846759111763</v>
      </c>
      <c r="E283" s="53">
        <v>914</v>
      </c>
      <c r="F283" s="53">
        <v>846.15404000000001</v>
      </c>
      <c r="G283" s="53">
        <v>0</v>
      </c>
      <c r="H283" s="53">
        <v>0</v>
      </c>
      <c r="I283" s="53">
        <f t="shared" si="36"/>
        <v>43.31939323755153</v>
      </c>
      <c r="J283" s="53">
        <f t="shared" si="37"/>
        <v>0</v>
      </c>
      <c r="K283" s="53">
        <f t="shared" si="38"/>
        <v>2412.46</v>
      </c>
      <c r="L283" s="53">
        <f t="shared" si="39"/>
        <v>914</v>
      </c>
      <c r="M283" s="53">
        <f t="shared" si="39"/>
        <v>846.15404000000001</v>
      </c>
      <c r="N283" s="53">
        <f t="shared" si="40"/>
        <v>35.074324133871649</v>
      </c>
    </row>
    <row r="284" spans="1:14" ht="15" customHeight="1" x14ac:dyDescent="0.2">
      <c r="A284" s="58">
        <v>13</v>
      </c>
      <c r="B284" s="61" t="s">
        <v>26</v>
      </c>
      <c r="C284" s="53">
        <v>1052.3361674416376</v>
      </c>
      <c r="D284" s="53">
        <v>132.24383255836233</v>
      </c>
      <c r="E284" s="53">
        <v>412</v>
      </c>
      <c r="F284" s="53">
        <v>553.8574916</v>
      </c>
      <c r="G284" s="53">
        <v>0</v>
      </c>
      <c r="H284" s="53">
        <v>0</v>
      </c>
      <c r="I284" s="53">
        <f t="shared" si="36"/>
        <v>52.631232179969409</v>
      </c>
      <c r="J284" s="53">
        <f t="shared" si="37"/>
        <v>0</v>
      </c>
      <c r="K284" s="53">
        <f t="shared" si="38"/>
        <v>1184.58</v>
      </c>
      <c r="L284" s="53">
        <f t="shared" si="39"/>
        <v>412</v>
      </c>
      <c r="M284" s="53">
        <f t="shared" si="39"/>
        <v>553.8574916</v>
      </c>
      <c r="N284" s="53">
        <f t="shared" si="40"/>
        <v>46.755600432220703</v>
      </c>
    </row>
    <row r="285" spans="1:14" ht="15" customHeight="1" x14ac:dyDescent="0.2">
      <c r="A285" s="58">
        <v>14</v>
      </c>
      <c r="B285" s="61" t="s">
        <v>27</v>
      </c>
      <c r="C285" s="53">
        <v>2228.2629742500003</v>
      </c>
      <c r="D285" s="53">
        <v>968.32702574999985</v>
      </c>
      <c r="E285" s="53">
        <v>3920</v>
      </c>
      <c r="F285" s="53">
        <v>3193.4822671000002</v>
      </c>
      <c r="G285" s="53">
        <v>0</v>
      </c>
      <c r="H285" s="53">
        <v>0</v>
      </c>
      <c r="I285" s="53">
        <f t="shared" si="36"/>
        <v>143.3171175935766</v>
      </c>
      <c r="J285" s="53">
        <f t="shared" si="37"/>
        <v>0</v>
      </c>
      <c r="K285" s="53">
        <f t="shared" si="38"/>
        <v>3196.59</v>
      </c>
      <c r="L285" s="53">
        <f t="shared" si="39"/>
        <v>3920</v>
      </c>
      <c r="M285" s="53">
        <f t="shared" si="39"/>
        <v>3193.4822671000002</v>
      </c>
      <c r="N285" s="53">
        <f t="shared" si="40"/>
        <v>99.902779746542407</v>
      </c>
    </row>
    <row r="286" spans="1:14" ht="15" customHeight="1" x14ac:dyDescent="0.2">
      <c r="A286" s="58">
        <v>15</v>
      </c>
      <c r="B286" s="61" t="s">
        <v>28</v>
      </c>
      <c r="C286" s="53">
        <v>1479.9992839348361</v>
      </c>
      <c r="D286" s="53">
        <v>1480.0007160651639</v>
      </c>
      <c r="E286" s="53">
        <v>1539</v>
      </c>
      <c r="F286" s="53">
        <v>1647.6285915999999</v>
      </c>
      <c r="G286" s="53">
        <v>0</v>
      </c>
      <c r="H286" s="53">
        <v>0</v>
      </c>
      <c r="I286" s="53">
        <f t="shared" si="36"/>
        <v>111.32631005195437</v>
      </c>
      <c r="J286" s="53">
        <f t="shared" si="37"/>
        <v>0</v>
      </c>
      <c r="K286" s="53">
        <f t="shared" si="38"/>
        <v>2960</v>
      </c>
      <c r="L286" s="53">
        <f t="shared" si="39"/>
        <v>1539</v>
      </c>
      <c r="M286" s="53">
        <f t="shared" si="39"/>
        <v>1647.6285915999999</v>
      </c>
      <c r="N286" s="53">
        <f t="shared" si="40"/>
        <v>55.663128094594597</v>
      </c>
    </row>
    <row r="287" spans="1:14" ht="15" customHeight="1" x14ac:dyDescent="0.2">
      <c r="A287" s="58">
        <v>16</v>
      </c>
      <c r="B287" s="61" t="s">
        <v>29</v>
      </c>
      <c r="C287" s="53">
        <v>2740.9709315344567</v>
      </c>
      <c r="D287" s="53">
        <v>689.02906846554333</v>
      </c>
      <c r="E287" s="53">
        <v>350</v>
      </c>
      <c r="F287" s="53">
        <v>355.09663999999998</v>
      </c>
      <c r="G287" s="53">
        <v>0</v>
      </c>
      <c r="H287" s="53">
        <v>0</v>
      </c>
      <c r="I287" s="53">
        <f t="shared" si="36"/>
        <v>12.955140673498825</v>
      </c>
      <c r="J287" s="53">
        <f t="shared" si="37"/>
        <v>0</v>
      </c>
      <c r="K287" s="53">
        <f t="shared" si="38"/>
        <v>3430</v>
      </c>
      <c r="L287" s="53">
        <f t="shared" si="39"/>
        <v>350</v>
      </c>
      <c r="M287" s="53">
        <f t="shared" si="39"/>
        <v>355.09663999999998</v>
      </c>
      <c r="N287" s="53">
        <f t="shared" si="40"/>
        <v>10.352671720116618</v>
      </c>
    </row>
    <row r="288" spans="1:14" ht="15" customHeight="1" x14ac:dyDescent="0.2">
      <c r="A288" s="58">
        <v>17</v>
      </c>
      <c r="B288" s="61" t="s">
        <v>30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 t="e">
        <f>(F288/C288)*100</f>
        <v>#DIV/0!</v>
      </c>
      <c r="J288" s="53" t="e">
        <f>(H288/D288)*100</f>
        <v>#DIV/0!</v>
      </c>
      <c r="K288" s="53">
        <f>C288+D288</f>
        <v>0</v>
      </c>
      <c r="L288" s="53">
        <f>E288+G288</f>
        <v>0</v>
      </c>
      <c r="M288" s="53">
        <f>F288+H288</f>
        <v>0</v>
      </c>
      <c r="N288" s="53" t="e">
        <f>(M288/K288)*100</f>
        <v>#DIV/0!</v>
      </c>
    </row>
    <row r="289" spans="1:14" ht="15" customHeight="1" x14ac:dyDescent="0.2">
      <c r="A289" s="58">
        <v>18</v>
      </c>
      <c r="B289" s="65" t="s">
        <v>31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 t="e">
        <f>(F289/C289)*100</f>
        <v>#DIV/0!</v>
      </c>
      <c r="J289" s="53" t="e">
        <f>(H289/D289)*100</f>
        <v>#DIV/0!</v>
      </c>
      <c r="K289" s="53">
        <f>C289+D289</f>
        <v>0</v>
      </c>
      <c r="L289" s="53">
        <f>E289+G289</f>
        <v>0</v>
      </c>
      <c r="M289" s="53">
        <f>F289+H289</f>
        <v>0</v>
      </c>
      <c r="N289" s="53" t="e">
        <f>(M289/K289)*100</f>
        <v>#DIV/0!</v>
      </c>
    </row>
    <row r="290" spans="1:14" ht="15" customHeight="1" x14ac:dyDescent="0.2">
      <c r="A290" s="58">
        <v>19</v>
      </c>
      <c r="B290" s="61" t="s">
        <v>32</v>
      </c>
      <c r="C290" s="53">
        <v>983.1</v>
      </c>
      <c r="D290" s="53">
        <v>146.89999999999998</v>
      </c>
      <c r="E290" s="53">
        <v>1804</v>
      </c>
      <c r="F290" s="53">
        <v>1946.7288520000002</v>
      </c>
      <c r="G290" s="53">
        <v>0</v>
      </c>
      <c r="H290" s="53">
        <v>0</v>
      </c>
      <c r="I290" s="53">
        <f t="shared" si="36"/>
        <v>198.0194132845082</v>
      </c>
      <c r="J290" s="53">
        <f t="shared" si="37"/>
        <v>0</v>
      </c>
      <c r="K290" s="53">
        <f t="shared" si="38"/>
        <v>1130</v>
      </c>
      <c r="L290" s="53">
        <f t="shared" si="39"/>
        <v>1804</v>
      </c>
      <c r="M290" s="53">
        <f t="shared" si="39"/>
        <v>1946.7288520000002</v>
      </c>
      <c r="N290" s="53">
        <f t="shared" si="40"/>
        <v>172.27688955752214</v>
      </c>
    </row>
    <row r="291" spans="1:14" ht="15" customHeight="1" x14ac:dyDescent="0.2">
      <c r="A291" s="58">
        <v>20</v>
      </c>
      <c r="B291" s="61" t="s">
        <v>33</v>
      </c>
      <c r="C291" s="53">
        <v>1984.0029686609234</v>
      </c>
      <c r="D291" s="53">
        <v>495.99703133907656</v>
      </c>
      <c r="E291" s="53">
        <v>549</v>
      </c>
      <c r="F291" s="53">
        <v>489.55679800000007</v>
      </c>
      <c r="G291" s="53">
        <v>0</v>
      </c>
      <c r="H291" s="53">
        <v>0</v>
      </c>
      <c r="I291" s="53">
        <f t="shared" si="36"/>
        <v>24.675204913146878</v>
      </c>
      <c r="J291" s="53">
        <f t="shared" si="37"/>
        <v>0</v>
      </c>
      <c r="K291" s="53">
        <f t="shared" si="38"/>
        <v>2480</v>
      </c>
      <c r="L291" s="53">
        <f t="shared" si="39"/>
        <v>549</v>
      </c>
      <c r="M291" s="53">
        <f t="shared" si="39"/>
        <v>489.55679800000007</v>
      </c>
      <c r="N291" s="53">
        <f t="shared" si="40"/>
        <v>19.740193467741936</v>
      </c>
    </row>
    <row r="292" spans="1:14" ht="15" customHeight="1" x14ac:dyDescent="0.2">
      <c r="A292" s="58">
        <v>21</v>
      </c>
      <c r="B292" s="61" t="s">
        <v>34</v>
      </c>
      <c r="C292" s="53">
        <v>319.99376615280715</v>
      </c>
      <c r="D292" s="53">
        <v>80.006233847192846</v>
      </c>
      <c r="E292" s="53">
        <v>129</v>
      </c>
      <c r="F292" s="53">
        <v>162</v>
      </c>
      <c r="G292" s="53">
        <v>0</v>
      </c>
      <c r="H292" s="53">
        <v>0</v>
      </c>
      <c r="I292" s="53">
        <f t="shared" si="36"/>
        <v>50.625986233319267</v>
      </c>
      <c r="J292" s="53">
        <f t="shared" si="37"/>
        <v>0</v>
      </c>
      <c r="K292" s="53">
        <f t="shared" si="38"/>
        <v>400</v>
      </c>
      <c r="L292" s="53">
        <f t="shared" si="39"/>
        <v>129</v>
      </c>
      <c r="M292" s="53">
        <f t="shared" si="39"/>
        <v>162</v>
      </c>
      <c r="N292" s="53">
        <f t="shared" si="40"/>
        <v>40.5</v>
      </c>
    </row>
    <row r="293" spans="1:14" ht="15" customHeight="1" x14ac:dyDescent="0.2">
      <c r="A293" s="58">
        <v>22</v>
      </c>
      <c r="B293" s="61" t="s">
        <v>35</v>
      </c>
      <c r="C293" s="53">
        <v>7712.5434920634907</v>
      </c>
      <c r="D293" s="53">
        <v>3330.4165079365084</v>
      </c>
      <c r="E293" s="53">
        <v>1642</v>
      </c>
      <c r="F293" s="53">
        <v>2311.3721500000001</v>
      </c>
      <c r="G293" s="53">
        <v>0</v>
      </c>
      <c r="H293" s="53">
        <v>0</v>
      </c>
      <c r="I293" s="53">
        <f t="shared" si="36"/>
        <v>29.968999881537041</v>
      </c>
      <c r="J293" s="53">
        <f t="shared" si="37"/>
        <v>0</v>
      </c>
      <c r="K293" s="53">
        <f t="shared" si="38"/>
        <v>11042.96</v>
      </c>
      <c r="L293" s="53">
        <f t="shared" si="39"/>
        <v>1642</v>
      </c>
      <c r="M293" s="53">
        <f t="shared" si="39"/>
        <v>2311.3721500000001</v>
      </c>
      <c r="N293" s="53">
        <f t="shared" si="40"/>
        <v>20.93073007599412</v>
      </c>
    </row>
    <row r="294" spans="1:14" ht="15" customHeight="1" x14ac:dyDescent="0.2">
      <c r="A294" s="58">
        <v>23</v>
      </c>
      <c r="B294" s="61" t="s">
        <v>36</v>
      </c>
      <c r="C294" s="53">
        <v>4178.3157616780063</v>
      </c>
      <c r="D294" s="53">
        <v>1790.6842383219937</v>
      </c>
      <c r="E294" s="53">
        <v>2344</v>
      </c>
      <c r="F294" s="53">
        <v>2374.47541</v>
      </c>
      <c r="G294" s="53">
        <v>0</v>
      </c>
      <c r="H294" s="53">
        <v>0</v>
      </c>
      <c r="I294" s="53">
        <f t="shared" si="36"/>
        <v>56.828529614200662</v>
      </c>
      <c r="J294" s="53">
        <f t="shared" si="37"/>
        <v>0</v>
      </c>
      <c r="K294" s="53">
        <f t="shared" si="38"/>
        <v>5969</v>
      </c>
      <c r="L294" s="53">
        <f t="shared" si="39"/>
        <v>2344</v>
      </c>
      <c r="M294" s="53">
        <f t="shared" si="39"/>
        <v>2374.47541</v>
      </c>
      <c r="N294" s="53">
        <f t="shared" si="40"/>
        <v>39.780120790752221</v>
      </c>
    </row>
    <row r="295" spans="1:14" ht="15" customHeight="1" x14ac:dyDescent="0.2">
      <c r="A295" s="58">
        <v>24</v>
      </c>
      <c r="B295" s="59" t="s">
        <v>37</v>
      </c>
      <c r="C295" s="53">
        <v>436.75558000000007</v>
      </c>
      <c r="D295" s="53">
        <v>113.31441999999998</v>
      </c>
      <c r="E295" s="53">
        <v>219</v>
      </c>
      <c r="F295" s="53">
        <v>193</v>
      </c>
      <c r="G295" s="53">
        <v>0</v>
      </c>
      <c r="H295" s="53">
        <v>0</v>
      </c>
      <c r="I295" s="53">
        <f>(F295/C295)*100</f>
        <v>44.189475495653653</v>
      </c>
      <c r="J295" s="53">
        <f>(H295/D295)*100</f>
        <v>0</v>
      </c>
      <c r="K295" s="53">
        <f>C295+D295</f>
        <v>550.07000000000005</v>
      </c>
      <c r="L295" s="53">
        <f>E295+G295</f>
        <v>219</v>
      </c>
      <c r="M295" s="53">
        <f>F295+H295</f>
        <v>193</v>
      </c>
      <c r="N295" s="53">
        <f>(M295/K295)*100</f>
        <v>35.086443543549002</v>
      </c>
    </row>
    <row r="296" spans="1:14" ht="15" customHeight="1" x14ac:dyDescent="0.2">
      <c r="A296" s="58">
        <v>25</v>
      </c>
      <c r="B296" s="61" t="s">
        <v>38</v>
      </c>
      <c r="C296" s="53">
        <v>6448.6185326148398</v>
      </c>
      <c r="D296" s="53">
        <v>1822.3814673851602</v>
      </c>
      <c r="E296" s="53">
        <v>2110</v>
      </c>
      <c r="F296" s="53">
        <v>2791</v>
      </c>
      <c r="G296" s="53">
        <v>0</v>
      </c>
      <c r="H296" s="53">
        <v>0</v>
      </c>
      <c r="I296" s="53">
        <f t="shared" si="36"/>
        <v>43.280587708578288</v>
      </c>
      <c r="J296" s="53">
        <f t="shared" si="37"/>
        <v>0</v>
      </c>
      <c r="K296" s="53">
        <f t="shared" si="38"/>
        <v>8271</v>
      </c>
      <c r="L296" s="53">
        <f t="shared" si="39"/>
        <v>2110</v>
      </c>
      <c r="M296" s="53">
        <f t="shared" si="39"/>
        <v>2791</v>
      </c>
      <c r="N296" s="53">
        <f t="shared" si="40"/>
        <v>33.744408173135049</v>
      </c>
    </row>
    <row r="297" spans="1:14" ht="15" customHeight="1" x14ac:dyDescent="0.2">
      <c r="A297" s="58">
        <v>26</v>
      </c>
      <c r="B297" s="61" t="s">
        <v>39</v>
      </c>
      <c r="C297" s="53">
        <v>4756.8171937887419</v>
      </c>
      <c r="D297" s="53">
        <v>2561.3728062112577</v>
      </c>
      <c r="E297" s="53">
        <v>2967</v>
      </c>
      <c r="F297" s="53">
        <v>4774.36168</v>
      </c>
      <c r="G297" s="53">
        <v>0</v>
      </c>
      <c r="H297" s="53">
        <v>0</v>
      </c>
      <c r="I297" s="53">
        <f t="shared" si="36"/>
        <v>100.36882826260734</v>
      </c>
      <c r="J297" s="53">
        <f t="shared" si="37"/>
        <v>0</v>
      </c>
      <c r="K297" s="53">
        <f t="shared" si="38"/>
        <v>7318.19</v>
      </c>
      <c r="L297" s="53">
        <f t="shared" si="39"/>
        <v>2967</v>
      </c>
      <c r="M297" s="53">
        <f t="shared" si="39"/>
        <v>4774.36168</v>
      </c>
      <c r="N297" s="53">
        <f t="shared" si="40"/>
        <v>65.239651881134535</v>
      </c>
    </row>
    <row r="298" spans="1:14" ht="15" customHeight="1" x14ac:dyDescent="0.2">
      <c r="A298" s="58">
        <v>27</v>
      </c>
      <c r="B298" s="61" t="s">
        <v>40</v>
      </c>
      <c r="C298" s="53">
        <v>8.2697842857142856</v>
      </c>
      <c r="D298" s="53">
        <v>2.0702157142857143</v>
      </c>
      <c r="E298" s="53">
        <v>156</v>
      </c>
      <c r="F298" s="53">
        <v>177.46</v>
      </c>
      <c r="G298" s="53">
        <v>0</v>
      </c>
      <c r="H298" s="53">
        <v>0</v>
      </c>
      <c r="I298" s="53">
        <f t="shared" si="36"/>
        <v>2145.8842681852643</v>
      </c>
      <c r="J298" s="53">
        <f t="shared" si="37"/>
        <v>0</v>
      </c>
      <c r="K298" s="53">
        <f t="shared" si="38"/>
        <v>10.34</v>
      </c>
      <c r="L298" s="53">
        <f t="shared" si="39"/>
        <v>156</v>
      </c>
      <c r="M298" s="53">
        <f t="shared" si="39"/>
        <v>177.46</v>
      </c>
      <c r="N298" s="53">
        <f t="shared" si="40"/>
        <v>1716.2475822050289</v>
      </c>
    </row>
    <row r="299" spans="1:14" ht="15" customHeight="1" x14ac:dyDescent="0.2">
      <c r="A299" s="58">
        <v>28</v>
      </c>
      <c r="B299" s="61" t="s">
        <v>41</v>
      </c>
      <c r="C299" s="53">
        <v>89.657107992895206</v>
      </c>
      <c r="D299" s="53">
        <v>110.32289200710478</v>
      </c>
      <c r="E299" s="53">
        <v>279</v>
      </c>
      <c r="F299" s="53">
        <v>293.69</v>
      </c>
      <c r="G299" s="53">
        <v>0</v>
      </c>
      <c r="H299" s="53">
        <v>0</v>
      </c>
      <c r="I299" s="53">
        <f t="shared" si="36"/>
        <v>327.57023572885396</v>
      </c>
      <c r="J299" s="53">
        <f t="shared" si="37"/>
        <v>0</v>
      </c>
      <c r="K299" s="53">
        <f t="shared" si="38"/>
        <v>199.98</v>
      </c>
      <c r="L299" s="53">
        <f t="shared" si="39"/>
        <v>279</v>
      </c>
      <c r="M299" s="53">
        <f t="shared" si="39"/>
        <v>293.69</v>
      </c>
      <c r="N299" s="53">
        <f t="shared" si="40"/>
        <v>146.85968596859686</v>
      </c>
    </row>
    <row r="300" spans="1:14" ht="15" customHeight="1" x14ac:dyDescent="0.2">
      <c r="A300" s="58">
        <v>29</v>
      </c>
      <c r="B300" s="61" t="s">
        <v>42</v>
      </c>
      <c r="C300" s="53">
        <v>1558.0867148362233</v>
      </c>
      <c r="D300" s="53">
        <v>1141.9032851637764</v>
      </c>
      <c r="E300" s="53">
        <v>612</v>
      </c>
      <c r="F300" s="53">
        <v>902.82245999999998</v>
      </c>
      <c r="G300" s="53">
        <v>0</v>
      </c>
      <c r="H300" s="53">
        <v>0</v>
      </c>
      <c r="I300" s="53">
        <f t="shared" si="36"/>
        <v>57.944301264060215</v>
      </c>
      <c r="J300" s="53">
        <f t="shared" si="37"/>
        <v>0</v>
      </c>
      <c r="K300" s="53">
        <f t="shared" si="38"/>
        <v>2699.99</v>
      </c>
      <c r="L300" s="53">
        <f t="shared" si="39"/>
        <v>612</v>
      </c>
      <c r="M300" s="53">
        <f t="shared" si="39"/>
        <v>902.82245999999998</v>
      </c>
      <c r="N300" s="53">
        <f t="shared" si="40"/>
        <v>33.437992733306423</v>
      </c>
    </row>
    <row r="301" spans="1:14" ht="15" customHeight="1" x14ac:dyDescent="0.2">
      <c r="A301" s="58">
        <v>30</v>
      </c>
      <c r="B301" s="61" t="s">
        <v>43</v>
      </c>
      <c r="C301" s="53">
        <v>2774.4444444444443</v>
      </c>
      <c r="D301" s="53">
        <v>1075.5555555555557</v>
      </c>
      <c r="E301" s="53">
        <v>1324</v>
      </c>
      <c r="F301" s="53">
        <v>1523.5405000000001</v>
      </c>
      <c r="G301" s="53">
        <v>0</v>
      </c>
      <c r="H301" s="53">
        <v>0</v>
      </c>
      <c r="I301" s="53">
        <f t="shared" si="36"/>
        <v>54.9133540248298</v>
      </c>
      <c r="J301" s="53">
        <f t="shared" si="37"/>
        <v>0</v>
      </c>
      <c r="K301" s="53">
        <f t="shared" si="38"/>
        <v>3850</v>
      </c>
      <c r="L301" s="53">
        <f t="shared" si="39"/>
        <v>1324</v>
      </c>
      <c r="M301" s="53">
        <f t="shared" si="39"/>
        <v>1523.5405000000001</v>
      </c>
      <c r="N301" s="53">
        <f t="shared" si="40"/>
        <v>39.572480519480521</v>
      </c>
    </row>
    <row r="302" spans="1:14" ht="15" customHeight="1" x14ac:dyDescent="0.2">
      <c r="A302" s="58">
        <v>31</v>
      </c>
      <c r="B302" s="61" t="s">
        <v>44</v>
      </c>
      <c r="C302" s="53">
        <v>120.35723145621434</v>
      </c>
      <c r="D302" s="53">
        <v>35.642768543785664</v>
      </c>
      <c r="E302" s="53">
        <v>67</v>
      </c>
      <c r="F302" s="53">
        <v>78.657499999999999</v>
      </c>
      <c r="G302" s="53">
        <v>0</v>
      </c>
      <c r="H302" s="53">
        <v>0</v>
      </c>
      <c r="I302" s="53">
        <f t="shared" si="36"/>
        <v>65.353364354027548</v>
      </c>
      <c r="J302" s="53">
        <f t="shared" si="37"/>
        <v>0</v>
      </c>
      <c r="K302" s="53">
        <f t="shared" si="38"/>
        <v>156</v>
      </c>
      <c r="L302" s="53">
        <f t="shared" si="39"/>
        <v>67</v>
      </c>
      <c r="M302" s="53">
        <f t="shared" si="39"/>
        <v>78.657499999999999</v>
      </c>
      <c r="N302" s="53">
        <f t="shared" si="40"/>
        <v>50.421474358974358</v>
      </c>
    </row>
    <row r="303" spans="1:14" ht="15" customHeight="1" x14ac:dyDescent="0.2">
      <c r="A303" s="58">
        <v>32</v>
      </c>
      <c r="B303" s="61" t="s">
        <v>45</v>
      </c>
      <c r="C303" s="53">
        <v>2666.9825747159352</v>
      </c>
      <c r="D303" s="53">
        <v>6201.0174252840643</v>
      </c>
      <c r="E303" s="53">
        <v>987</v>
      </c>
      <c r="F303" s="53">
        <v>2360</v>
      </c>
      <c r="G303" s="53">
        <v>0</v>
      </c>
      <c r="H303" s="53">
        <v>0</v>
      </c>
      <c r="I303" s="53">
        <f t="shared" si="36"/>
        <v>88.489517043483772</v>
      </c>
      <c r="J303" s="53">
        <f t="shared" si="37"/>
        <v>0</v>
      </c>
      <c r="K303" s="53">
        <f t="shared" si="38"/>
        <v>8868</v>
      </c>
      <c r="L303" s="53">
        <f t="shared" si="39"/>
        <v>987</v>
      </c>
      <c r="M303" s="53">
        <f t="shared" si="39"/>
        <v>2360</v>
      </c>
      <c r="N303" s="53">
        <f t="shared" si="40"/>
        <v>26.612539467749212</v>
      </c>
    </row>
    <row r="304" spans="1:14" ht="15" customHeight="1" x14ac:dyDescent="0.2">
      <c r="A304" s="58">
        <v>33</v>
      </c>
      <c r="B304" s="61" t="s">
        <v>46</v>
      </c>
      <c r="C304" s="53">
        <v>206.73620499999998</v>
      </c>
      <c r="D304" s="53">
        <v>65.953795000000014</v>
      </c>
      <c r="E304" s="53">
        <v>434</v>
      </c>
      <c r="F304" s="53">
        <v>428</v>
      </c>
      <c r="G304" s="53">
        <v>0</v>
      </c>
      <c r="H304" s="53">
        <v>0</v>
      </c>
      <c r="I304" s="53">
        <f t="shared" si="36"/>
        <v>207.02711457821334</v>
      </c>
      <c r="J304" s="53">
        <f t="shared" si="37"/>
        <v>0</v>
      </c>
      <c r="K304" s="53">
        <f t="shared" si="38"/>
        <v>272.69</v>
      </c>
      <c r="L304" s="53">
        <f t="shared" si="39"/>
        <v>434</v>
      </c>
      <c r="M304" s="53">
        <f t="shared" si="39"/>
        <v>428</v>
      </c>
      <c r="N304" s="53">
        <f t="shared" si="40"/>
        <v>156.95478382045548</v>
      </c>
    </row>
    <row r="305" spans="1:14" ht="15" customHeight="1" x14ac:dyDescent="0.2">
      <c r="A305" s="58">
        <v>34</v>
      </c>
      <c r="B305" s="61" t="s">
        <v>47</v>
      </c>
      <c r="C305" s="53">
        <v>1197.0141544860828</v>
      </c>
      <c r="D305" s="53">
        <v>134.54584551391713</v>
      </c>
      <c r="E305" s="53">
        <v>1062</v>
      </c>
      <c r="F305" s="53">
        <v>908.95137999999997</v>
      </c>
      <c r="G305" s="53">
        <v>0</v>
      </c>
      <c r="H305" s="53">
        <v>0</v>
      </c>
      <c r="I305" s="53">
        <f t="shared" si="36"/>
        <v>75.934889875236479</v>
      </c>
      <c r="J305" s="53">
        <f t="shared" si="37"/>
        <v>0</v>
      </c>
      <c r="K305" s="53">
        <f t="shared" si="38"/>
        <v>1331.56</v>
      </c>
      <c r="L305" s="53">
        <f t="shared" si="39"/>
        <v>1062</v>
      </c>
      <c r="M305" s="53">
        <f t="shared" si="39"/>
        <v>908.95137999999997</v>
      </c>
      <c r="N305" s="53">
        <f t="shared" si="40"/>
        <v>68.262142149058249</v>
      </c>
    </row>
    <row r="306" spans="1:14" ht="15" customHeight="1" x14ac:dyDescent="0.2">
      <c r="A306" s="58">
        <v>35</v>
      </c>
      <c r="B306" s="61" t="s">
        <v>48</v>
      </c>
      <c r="C306" s="53">
        <v>3393.939393939394</v>
      </c>
      <c r="D306" s="53">
        <v>106.06060606060601</v>
      </c>
      <c r="E306" s="53">
        <v>1149</v>
      </c>
      <c r="F306" s="53">
        <v>1154.5132831999999</v>
      </c>
      <c r="G306" s="53">
        <v>0</v>
      </c>
      <c r="H306" s="53">
        <v>0</v>
      </c>
      <c r="I306" s="53">
        <f t="shared" si="36"/>
        <v>34.016909237142855</v>
      </c>
      <c r="J306" s="53">
        <f t="shared" si="37"/>
        <v>0</v>
      </c>
      <c r="K306" s="53">
        <f t="shared" si="38"/>
        <v>3500</v>
      </c>
      <c r="L306" s="53">
        <f t="shared" si="39"/>
        <v>1149</v>
      </c>
      <c r="M306" s="53">
        <f t="shared" si="39"/>
        <v>1154.5132831999999</v>
      </c>
      <c r="N306" s="53">
        <f t="shared" si="40"/>
        <v>32.986093805714283</v>
      </c>
    </row>
    <row r="307" spans="1:14" ht="15" customHeight="1" x14ac:dyDescent="0.2">
      <c r="A307" s="58">
        <v>36</v>
      </c>
      <c r="B307" s="61" t="s">
        <v>49</v>
      </c>
      <c r="C307" s="53">
        <v>912.77</v>
      </c>
      <c r="D307" s="53">
        <v>28.230000000000018</v>
      </c>
      <c r="E307" s="53">
        <v>333</v>
      </c>
      <c r="F307" s="53">
        <v>394.241198</v>
      </c>
      <c r="G307" s="53">
        <v>0</v>
      </c>
      <c r="H307" s="53">
        <v>0</v>
      </c>
      <c r="I307" s="53">
        <f t="shared" si="36"/>
        <v>43.191734829146441</v>
      </c>
      <c r="J307" s="53">
        <f t="shared" si="37"/>
        <v>0</v>
      </c>
      <c r="K307" s="53">
        <f t="shared" si="38"/>
        <v>941</v>
      </c>
      <c r="L307" s="53">
        <f t="shared" si="39"/>
        <v>333</v>
      </c>
      <c r="M307" s="53">
        <f t="shared" si="39"/>
        <v>394.241198</v>
      </c>
      <c r="N307" s="53">
        <f t="shared" si="40"/>
        <v>41.89598278427205</v>
      </c>
    </row>
    <row r="308" spans="1:14" ht="15" customHeight="1" x14ac:dyDescent="0.2">
      <c r="A308" s="66"/>
      <c r="B308" s="67" t="s">
        <v>6</v>
      </c>
      <c r="C308" s="54">
        <f t="shared" ref="C308:H308" si="41">SUM(C272:C307)</f>
        <v>70166.819282249402</v>
      </c>
      <c r="D308" s="54">
        <f t="shared" si="41"/>
        <v>28198.120717750589</v>
      </c>
      <c r="E308" s="54">
        <f t="shared" si="41"/>
        <v>41582</v>
      </c>
      <c r="F308" s="54">
        <f t="shared" si="41"/>
        <v>44838.488024500017</v>
      </c>
      <c r="G308" s="54">
        <f t="shared" si="41"/>
        <v>0</v>
      </c>
      <c r="H308" s="54">
        <f t="shared" si="41"/>
        <v>0</v>
      </c>
      <c r="I308" s="54">
        <f t="shared" si="36"/>
        <v>63.902694297906024</v>
      </c>
      <c r="J308" s="54">
        <f t="shared" si="37"/>
        <v>0</v>
      </c>
      <c r="K308" s="54">
        <f t="shared" si="38"/>
        <v>98364.939999999988</v>
      </c>
      <c r="L308" s="54">
        <f t="shared" si="39"/>
        <v>41582</v>
      </c>
      <c r="M308" s="54">
        <f t="shared" si="39"/>
        <v>44838.488024500017</v>
      </c>
      <c r="N308" s="54">
        <f t="shared" si="40"/>
        <v>45.583810679394531</v>
      </c>
    </row>
    <row r="309" spans="1:14" ht="15" customHeight="1" x14ac:dyDescent="0.2">
      <c r="A309" s="109" t="s">
        <v>168</v>
      </c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</row>
    <row r="310" spans="1:14" ht="15" customHeight="1" x14ac:dyDescent="0.2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</row>
    <row r="311" spans="1:14" ht="15" customHeight="1" x14ac:dyDescent="0.2">
      <c r="A311" s="111" t="str">
        <f>A3</f>
        <v>Disbursements under Crop Loans - 30.09.2020</v>
      </c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</row>
    <row r="312" spans="1:14" ht="15" customHeight="1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112" t="s">
        <v>2</v>
      </c>
      <c r="L312" s="112"/>
      <c r="M312" s="112"/>
      <c r="N312" s="112"/>
    </row>
    <row r="313" spans="1:14" ht="39.950000000000003" customHeight="1" x14ac:dyDescent="0.2">
      <c r="A313" s="113" t="s">
        <v>3</v>
      </c>
      <c r="B313" s="113" t="s">
        <v>56</v>
      </c>
      <c r="C313" s="102" t="str">
        <f>C5</f>
        <v>Crop Loan Target 
ACP 2020-21</v>
      </c>
      <c r="D313" s="102"/>
      <c r="E313" s="116" t="str">
        <f>E5</f>
        <v>Cumulative Achievement from 
01.04.2020</v>
      </c>
      <c r="F313" s="117"/>
      <c r="G313" s="117"/>
      <c r="H313" s="118"/>
      <c r="I313" s="102" t="s">
        <v>5</v>
      </c>
      <c r="J313" s="102"/>
      <c r="K313" s="102" t="s">
        <v>6</v>
      </c>
      <c r="L313" s="102"/>
      <c r="M313" s="102"/>
      <c r="N313" s="102"/>
    </row>
    <row r="314" spans="1:14" ht="15" customHeight="1" x14ac:dyDescent="0.2">
      <c r="A314" s="114"/>
      <c r="B314" s="114"/>
      <c r="C314" s="103" t="s">
        <v>7</v>
      </c>
      <c r="D314" s="103" t="s">
        <v>8</v>
      </c>
      <c r="E314" s="105" t="s">
        <v>7</v>
      </c>
      <c r="F314" s="106"/>
      <c r="G314" s="105" t="s">
        <v>8</v>
      </c>
      <c r="H314" s="106"/>
      <c r="I314" s="103" t="s">
        <v>7</v>
      </c>
      <c r="J314" s="103" t="s">
        <v>8</v>
      </c>
      <c r="K314" s="103" t="s">
        <v>9</v>
      </c>
      <c r="L314" s="107" t="s">
        <v>10</v>
      </c>
      <c r="M314" s="107"/>
      <c r="N314" s="103" t="s">
        <v>11</v>
      </c>
    </row>
    <row r="315" spans="1:14" ht="15" customHeight="1" x14ac:dyDescent="0.2">
      <c r="A315" s="115"/>
      <c r="B315" s="115"/>
      <c r="C315" s="104"/>
      <c r="D315" s="104"/>
      <c r="E315" s="57" t="s">
        <v>12</v>
      </c>
      <c r="F315" s="57" t="s">
        <v>13</v>
      </c>
      <c r="G315" s="57" t="s">
        <v>12</v>
      </c>
      <c r="H315" s="57" t="s">
        <v>13</v>
      </c>
      <c r="I315" s="104"/>
      <c r="J315" s="104"/>
      <c r="K315" s="104"/>
      <c r="L315" s="57" t="s">
        <v>12</v>
      </c>
      <c r="M315" s="57" t="s">
        <v>13</v>
      </c>
      <c r="N315" s="104"/>
    </row>
    <row r="316" spans="1:14" ht="15" customHeight="1" x14ac:dyDescent="0.2">
      <c r="A316" s="58">
        <v>1</v>
      </c>
      <c r="B316" s="61" t="s">
        <v>14</v>
      </c>
      <c r="C316" s="53">
        <v>34115.316225237839</v>
      </c>
      <c r="D316" s="53">
        <v>18402.293774762162</v>
      </c>
      <c r="E316" s="53">
        <v>10451</v>
      </c>
      <c r="F316" s="53">
        <v>23986</v>
      </c>
      <c r="G316" s="53">
        <v>0</v>
      </c>
      <c r="H316" s="53">
        <v>0</v>
      </c>
      <c r="I316" s="53">
        <f t="shared" ref="I316:I352" si="42">(F316/C316)*100</f>
        <v>70.308596413524171</v>
      </c>
      <c r="J316" s="53">
        <f t="shared" ref="J316:J352" si="43">(H316/D316)*100</f>
        <v>0</v>
      </c>
      <c r="K316" s="53">
        <f t="shared" ref="K316:K352" si="44">C316+D316</f>
        <v>52517.61</v>
      </c>
      <c r="L316" s="53">
        <f t="shared" ref="L316:M352" si="45">E316+G316</f>
        <v>10451</v>
      </c>
      <c r="M316" s="53">
        <f t="shared" si="45"/>
        <v>23986</v>
      </c>
      <c r="N316" s="53">
        <f t="shared" ref="N316:N352" si="46">(M316/K316)*100</f>
        <v>45.672299253526575</v>
      </c>
    </row>
    <row r="317" spans="1:14" ht="15" customHeight="1" x14ac:dyDescent="0.2">
      <c r="A317" s="58">
        <v>2</v>
      </c>
      <c r="B317" s="61" t="s">
        <v>15</v>
      </c>
      <c r="C317" s="53">
        <v>7125</v>
      </c>
      <c r="D317" s="53">
        <v>375</v>
      </c>
      <c r="E317" s="53">
        <v>7972</v>
      </c>
      <c r="F317" s="53">
        <v>6361.2998700000016</v>
      </c>
      <c r="G317" s="53">
        <v>0</v>
      </c>
      <c r="H317" s="53">
        <v>0</v>
      </c>
      <c r="I317" s="53">
        <f t="shared" si="42"/>
        <v>89.28140168421055</v>
      </c>
      <c r="J317" s="53">
        <f t="shared" si="43"/>
        <v>0</v>
      </c>
      <c r="K317" s="53">
        <f t="shared" si="44"/>
        <v>7500</v>
      </c>
      <c r="L317" s="53">
        <f t="shared" si="45"/>
        <v>7972</v>
      </c>
      <c r="M317" s="53">
        <f t="shared" si="45"/>
        <v>6361.2998700000016</v>
      </c>
      <c r="N317" s="53">
        <f t="shared" si="46"/>
        <v>84.817331600000017</v>
      </c>
    </row>
    <row r="318" spans="1:14" ht="15" customHeight="1" x14ac:dyDescent="0.2">
      <c r="A318" s="58">
        <v>3</v>
      </c>
      <c r="B318" s="61" t="s">
        <v>16</v>
      </c>
      <c r="C318" s="53">
        <v>25200</v>
      </c>
      <c r="D318" s="53">
        <v>6300</v>
      </c>
      <c r="E318" s="53">
        <v>17872</v>
      </c>
      <c r="F318" s="53">
        <v>15101.017709999998</v>
      </c>
      <c r="G318" s="53">
        <v>0</v>
      </c>
      <c r="H318" s="53">
        <v>0</v>
      </c>
      <c r="I318" s="53">
        <f t="shared" si="42"/>
        <v>59.924673452380951</v>
      </c>
      <c r="J318" s="53">
        <f t="shared" si="43"/>
        <v>0</v>
      </c>
      <c r="K318" s="53">
        <f t="shared" si="44"/>
        <v>31500</v>
      </c>
      <c r="L318" s="53">
        <f t="shared" si="45"/>
        <v>17872</v>
      </c>
      <c r="M318" s="53">
        <f t="shared" si="45"/>
        <v>15101.017709999998</v>
      </c>
      <c r="N318" s="53">
        <f t="shared" si="46"/>
        <v>47.939738761904756</v>
      </c>
    </row>
    <row r="319" spans="1:14" ht="15" customHeight="1" x14ac:dyDescent="0.2">
      <c r="A319" s="58">
        <v>4</v>
      </c>
      <c r="B319" s="61" t="s">
        <v>17</v>
      </c>
      <c r="C319" s="53">
        <v>3600.1876086229945</v>
      </c>
      <c r="D319" s="53">
        <v>901.0623913770055</v>
      </c>
      <c r="E319" s="53">
        <v>4536</v>
      </c>
      <c r="F319" s="53">
        <v>3582.0410200000001</v>
      </c>
      <c r="G319" s="53">
        <v>0</v>
      </c>
      <c r="H319" s="53">
        <v>0</v>
      </c>
      <c r="I319" s="53">
        <f t="shared" si="42"/>
        <v>99.495954361391313</v>
      </c>
      <c r="J319" s="53">
        <f t="shared" si="43"/>
        <v>0</v>
      </c>
      <c r="K319" s="53">
        <f t="shared" si="44"/>
        <v>4501.25</v>
      </c>
      <c r="L319" s="53">
        <f t="shared" si="45"/>
        <v>4536</v>
      </c>
      <c r="M319" s="53">
        <f t="shared" si="45"/>
        <v>3582.0410200000001</v>
      </c>
      <c r="N319" s="53">
        <f t="shared" si="46"/>
        <v>79.578806331574569</v>
      </c>
    </row>
    <row r="320" spans="1:14" ht="15" customHeight="1" x14ac:dyDescent="0.2">
      <c r="A320" s="58">
        <v>5</v>
      </c>
      <c r="B320" s="61" t="s">
        <v>18</v>
      </c>
      <c r="C320" s="53">
        <v>2714.2857142857142</v>
      </c>
      <c r="D320" s="53">
        <v>685.71428571428578</v>
      </c>
      <c r="E320" s="53">
        <v>4124</v>
      </c>
      <c r="F320" s="53">
        <v>3485</v>
      </c>
      <c r="G320" s="53">
        <v>0</v>
      </c>
      <c r="H320" s="53">
        <v>0</v>
      </c>
      <c r="I320" s="53">
        <f t="shared" si="42"/>
        <v>128.39473684210526</v>
      </c>
      <c r="J320" s="53">
        <f t="shared" si="43"/>
        <v>0</v>
      </c>
      <c r="K320" s="53">
        <f t="shared" si="44"/>
        <v>3400</v>
      </c>
      <c r="L320" s="53">
        <f t="shared" si="45"/>
        <v>4124</v>
      </c>
      <c r="M320" s="53">
        <f t="shared" si="45"/>
        <v>3485</v>
      </c>
      <c r="N320" s="53">
        <f t="shared" si="46"/>
        <v>102.49999999999999</v>
      </c>
    </row>
    <row r="321" spans="1:14" ht="15" customHeight="1" x14ac:dyDescent="0.2">
      <c r="A321" s="58">
        <v>6</v>
      </c>
      <c r="B321" s="61" t="s">
        <v>19</v>
      </c>
      <c r="C321" s="53">
        <v>865.75216818531123</v>
      </c>
      <c r="D321" s="53">
        <v>59.307831814688711</v>
      </c>
      <c r="E321" s="53">
        <v>765</v>
      </c>
      <c r="F321" s="53">
        <v>608</v>
      </c>
      <c r="G321" s="53">
        <v>0</v>
      </c>
      <c r="H321" s="53">
        <v>0</v>
      </c>
      <c r="I321" s="53">
        <f t="shared" si="42"/>
        <v>70.227950023436705</v>
      </c>
      <c r="J321" s="53">
        <f t="shared" si="43"/>
        <v>0</v>
      </c>
      <c r="K321" s="53">
        <f t="shared" si="44"/>
        <v>925.06</v>
      </c>
      <c r="L321" s="53">
        <f t="shared" si="45"/>
        <v>765</v>
      </c>
      <c r="M321" s="53">
        <f t="shared" si="45"/>
        <v>608</v>
      </c>
      <c r="N321" s="53">
        <f t="shared" si="46"/>
        <v>65.725466456229881</v>
      </c>
    </row>
    <row r="322" spans="1:14" ht="15" customHeight="1" x14ac:dyDescent="0.2">
      <c r="A322" s="58">
        <v>7</v>
      </c>
      <c r="B322" s="61" t="s">
        <v>20</v>
      </c>
      <c r="C322" s="53">
        <v>30640.524907452116</v>
      </c>
      <c r="D322" s="53">
        <v>3404.4750925478838</v>
      </c>
      <c r="E322" s="53">
        <v>24388</v>
      </c>
      <c r="F322" s="53">
        <v>16741.331030000005</v>
      </c>
      <c r="G322" s="53">
        <v>0</v>
      </c>
      <c r="H322" s="53">
        <v>0</v>
      </c>
      <c r="I322" s="53">
        <f t="shared" si="42"/>
        <v>54.637872818974877</v>
      </c>
      <c r="J322" s="53">
        <f t="shared" si="43"/>
        <v>0</v>
      </c>
      <c r="K322" s="53">
        <f t="shared" si="44"/>
        <v>34045</v>
      </c>
      <c r="L322" s="53">
        <f t="shared" si="45"/>
        <v>24388</v>
      </c>
      <c r="M322" s="53">
        <f t="shared" si="45"/>
        <v>16741.331030000005</v>
      </c>
      <c r="N322" s="53">
        <f t="shared" si="46"/>
        <v>49.174125510353953</v>
      </c>
    </row>
    <row r="323" spans="1:14" ht="15" customHeight="1" x14ac:dyDescent="0.2">
      <c r="A323" s="58">
        <v>8</v>
      </c>
      <c r="B323" s="61" t="s">
        <v>21</v>
      </c>
      <c r="C323" s="53">
        <v>758.92857142857144</v>
      </c>
      <c r="D323" s="53">
        <v>91.071428571428555</v>
      </c>
      <c r="E323" s="53">
        <v>116</v>
      </c>
      <c r="F323" s="53">
        <v>104.72</v>
      </c>
      <c r="G323" s="53">
        <v>0</v>
      </c>
      <c r="H323" s="53">
        <v>0</v>
      </c>
      <c r="I323" s="53">
        <f t="shared" si="42"/>
        <v>13.798399999999999</v>
      </c>
      <c r="J323" s="53">
        <f t="shared" si="43"/>
        <v>0</v>
      </c>
      <c r="K323" s="53">
        <f t="shared" si="44"/>
        <v>850</v>
      </c>
      <c r="L323" s="53">
        <f t="shared" si="45"/>
        <v>116</v>
      </c>
      <c r="M323" s="53">
        <f t="shared" si="45"/>
        <v>104.72</v>
      </c>
      <c r="N323" s="53">
        <f t="shared" si="46"/>
        <v>12.32</v>
      </c>
    </row>
    <row r="324" spans="1:14" ht="15" customHeight="1" x14ac:dyDescent="0.2">
      <c r="A324" s="58">
        <v>9</v>
      </c>
      <c r="B324" s="61" t="s">
        <v>22</v>
      </c>
      <c r="C324" s="53">
        <v>13572.440699999999</v>
      </c>
      <c r="D324" s="53">
        <v>2489.6193000000003</v>
      </c>
      <c r="E324" s="53">
        <v>9814</v>
      </c>
      <c r="F324" s="53">
        <v>8307.8046000000013</v>
      </c>
      <c r="G324" s="53">
        <v>0</v>
      </c>
      <c r="H324" s="53">
        <v>0</v>
      </c>
      <c r="I324" s="53">
        <f t="shared" si="42"/>
        <v>61.210837340405554</v>
      </c>
      <c r="J324" s="53">
        <f t="shared" si="43"/>
        <v>0</v>
      </c>
      <c r="K324" s="53">
        <f t="shared" si="44"/>
        <v>16062.06</v>
      </c>
      <c r="L324" s="53">
        <f t="shared" si="45"/>
        <v>9814</v>
      </c>
      <c r="M324" s="53">
        <f t="shared" si="45"/>
        <v>8307.8046000000013</v>
      </c>
      <c r="N324" s="53">
        <f t="shared" si="46"/>
        <v>51.723157552642697</v>
      </c>
    </row>
    <row r="325" spans="1:14" ht="15" customHeight="1" x14ac:dyDescent="0.2">
      <c r="A325" s="58">
        <v>10</v>
      </c>
      <c r="B325" s="61" t="s">
        <v>23</v>
      </c>
      <c r="C325" s="53">
        <v>256.84245226130651</v>
      </c>
      <c r="D325" s="53">
        <v>45.557547738693472</v>
      </c>
      <c r="E325" s="53">
        <v>122</v>
      </c>
      <c r="F325" s="53">
        <v>80.489999999999995</v>
      </c>
      <c r="G325" s="53">
        <v>0</v>
      </c>
      <c r="H325" s="53">
        <v>0</v>
      </c>
      <c r="I325" s="53">
        <f t="shared" si="42"/>
        <v>31.33827733357375</v>
      </c>
      <c r="J325" s="53">
        <f t="shared" si="43"/>
        <v>0</v>
      </c>
      <c r="K325" s="53">
        <f t="shared" si="44"/>
        <v>302.39999999999998</v>
      </c>
      <c r="L325" s="53">
        <f t="shared" si="45"/>
        <v>122</v>
      </c>
      <c r="M325" s="53">
        <f t="shared" si="45"/>
        <v>80.489999999999995</v>
      </c>
      <c r="N325" s="53">
        <f t="shared" si="46"/>
        <v>26.61706349206349</v>
      </c>
    </row>
    <row r="326" spans="1:14" ht="15" customHeight="1" x14ac:dyDescent="0.2">
      <c r="A326" s="58">
        <v>11</v>
      </c>
      <c r="B326" s="61" t="s">
        <v>24</v>
      </c>
      <c r="C326" s="53">
        <v>121.968</v>
      </c>
      <c r="D326" s="53">
        <v>13.552000000000007</v>
      </c>
      <c r="E326" s="53">
        <v>107</v>
      </c>
      <c r="F326" s="53">
        <v>87.5</v>
      </c>
      <c r="G326" s="53">
        <v>0</v>
      </c>
      <c r="H326" s="53">
        <v>0</v>
      </c>
      <c r="I326" s="53">
        <f t="shared" si="42"/>
        <v>71.740128558310374</v>
      </c>
      <c r="J326" s="53">
        <f t="shared" si="43"/>
        <v>0</v>
      </c>
      <c r="K326" s="53">
        <f t="shared" si="44"/>
        <v>135.52000000000001</v>
      </c>
      <c r="L326" s="53">
        <f t="shared" si="45"/>
        <v>107</v>
      </c>
      <c r="M326" s="53">
        <f t="shared" si="45"/>
        <v>87.5</v>
      </c>
      <c r="N326" s="53">
        <f t="shared" si="46"/>
        <v>64.566115702479337</v>
      </c>
    </row>
    <row r="327" spans="1:14" ht="15" customHeight="1" x14ac:dyDescent="0.2">
      <c r="A327" s="58">
        <v>12</v>
      </c>
      <c r="B327" s="61" t="s">
        <v>25</v>
      </c>
      <c r="C327" s="53">
        <v>2100.7158719714075</v>
      </c>
      <c r="D327" s="53">
        <v>493.82412802859244</v>
      </c>
      <c r="E327" s="53">
        <v>823</v>
      </c>
      <c r="F327" s="53">
        <v>485.37988000000001</v>
      </c>
      <c r="G327" s="53">
        <v>0</v>
      </c>
      <c r="H327" s="53">
        <v>0</v>
      </c>
      <c r="I327" s="53">
        <f t="shared" si="42"/>
        <v>23.105451169105386</v>
      </c>
      <c r="J327" s="53">
        <f t="shared" si="43"/>
        <v>0</v>
      </c>
      <c r="K327" s="53">
        <f t="shared" si="44"/>
        <v>2594.54</v>
      </c>
      <c r="L327" s="53">
        <f t="shared" si="45"/>
        <v>823</v>
      </c>
      <c r="M327" s="53">
        <f t="shared" si="45"/>
        <v>485.37988000000001</v>
      </c>
      <c r="N327" s="53">
        <f t="shared" si="46"/>
        <v>18.707743183762826</v>
      </c>
    </row>
    <row r="328" spans="1:14" ht="15" customHeight="1" x14ac:dyDescent="0.2">
      <c r="A328" s="58">
        <v>13</v>
      </c>
      <c r="B328" s="61" t="s">
        <v>26</v>
      </c>
      <c r="C328" s="53">
        <v>27589.644657341065</v>
      </c>
      <c r="D328" s="53">
        <v>3467.1053426589351</v>
      </c>
      <c r="E328" s="53">
        <v>5778</v>
      </c>
      <c r="F328" s="53">
        <v>7869.07</v>
      </c>
      <c r="G328" s="53">
        <v>0</v>
      </c>
      <c r="H328" s="53">
        <v>0</v>
      </c>
      <c r="I328" s="53">
        <f t="shared" si="42"/>
        <v>28.521824393654139</v>
      </c>
      <c r="J328" s="53">
        <f t="shared" si="43"/>
        <v>0</v>
      </c>
      <c r="K328" s="53">
        <f t="shared" si="44"/>
        <v>31056.75</v>
      </c>
      <c r="L328" s="53">
        <f t="shared" si="45"/>
        <v>5778</v>
      </c>
      <c r="M328" s="53">
        <f t="shared" si="45"/>
        <v>7869.07</v>
      </c>
      <c r="N328" s="53">
        <f t="shared" si="46"/>
        <v>25.337712413565487</v>
      </c>
    </row>
    <row r="329" spans="1:14" ht="15" customHeight="1" x14ac:dyDescent="0.2">
      <c r="A329" s="58">
        <v>14</v>
      </c>
      <c r="B329" s="61" t="s">
        <v>27</v>
      </c>
      <c r="C329" s="53">
        <v>952.00926900000013</v>
      </c>
      <c r="D329" s="53">
        <v>413.7107309999999</v>
      </c>
      <c r="E329" s="53">
        <v>1209</v>
      </c>
      <c r="F329" s="53">
        <v>1029.528</v>
      </c>
      <c r="G329" s="53">
        <v>0</v>
      </c>
      <c r="H329" s="53">
        <v>0</v>
      </c>
      <c r="I329" s="53">
        <f t="shared" si="42"/>
        <v>108.14264456494487</v>
      </c>
      <c r="J329" s="53">
        <f t="shared" si="43"/>
        <v>0</v>
      </c>
      <c r="K329" s="53">
        <f t="shared" si="44"/>
        <v>1365.72</v>
      </c>
      <c r="L329" s="53">
        <f t="shared" si="45"/>
        <v>1209</v>
      </c>
      <c r="M329" s="53">
        <f t="shared" si="45"/>
        <v>1029.528</v>
      </c>
      <c r="N329" s="53">
        <f t="shared" si="46"/>
        <v>75.383533960108949</v>
      </c>
    </row>
    <row r="330" spans="1:14" ht="15" customHeight="1" x14ac:dyDescent="0.2">
      <c r="A330" s="58">
        <v>15</v>
      </c>
      <c r="B330" s="61" t="s">
        <v>28</v>
      </c>
      <c r="C330" s="53">
        <v>999.99951617218665</v>
      </c>
      <c r="D330" s="53">
        <v>1000.0004838278134</v>
      </c>
      <c r="E330" s="53">
        <v>148.07149999999999</v>
      </c>
      <c r="F330" s="53">
        <v>155.6585</v>
      </c>
      <c r="G330" s="53">
        <v>0</v>
      </c>
      <c r="H330" s="53">
        <v>0</v>
      </c>
      <c r="I330" s="53">
        <f t="shared" si="42"/>
        <v>15.565857531194812</v>
      </c>
      <c r="J330" s="53">
        <f t="shared" si="43"/>
        <v>0</v>
      </c>
      <c r="K330" s="53">
        <f t="shared" si="44"/>
        <v>2000</v>
      </c>
      <c r="L330" s="53">
        <f t="shared" si="45"/>
        <v>148.07149999999999</v>
      </c>
      <c r="M330" s="53">
        <f t="shared" si="45"/>
        <v>155.6585</v>
      </c>
      <c r="N330" s="53">
        <f t="shared" si="46"/>
        <v>7.7829250000000005</v>
      </c>
    </row>
    <row r="331" spans="1:14" ht="15" customHeight="1" x14ac:dyDescent="0.2">
      <c r="A331" s="58">
        <v>16</v>
      </c>
      <c r="B331" s="61" t="s">
        <v>29</v>
      </c>
      <c r="C331" s="53">
        <v>6851.6282119464813</v>
      </c>
      <c r="D331" s="53">
        <v>1722.3717880535187</v>
      </c>
      <c r="E331" s="53">
        <v>1125</v>
      </c>
      <c r="F331" s="53">
        <v>909.65913</v>
      </c>
      <c r="G331" s="53">
        <v>0</v>
      </c>
      <c r="H331" s="53">
        <v>0</v>
      </c>
      <c r="I331" s="53">
        <f t="shared" si="42"/>
        <v>13.27653955907766</v>
      </c>
      <c r="J331" s="53">
        <f t="shared" si="43"/>
        <v>0</v>
      </c>
      <c r="K331" s="53">
        <f t="shared" si="44"/>
        <v>8574</v>
      </c>
      <c r="L331" s="53">
        <f t="shared" si="45"/>
        <v>1125</v>
      </c>
      <c r="M331" s="53">
        <f t="shared" si="45"/>
        <v>909.65913</v>
      </c>
      <c r="N331" s="53">
        <f t="shared" si="46"/>
        <v>10.609506997900629</v>
      </c>
    </row>
    <row r="332" spans="1:14" ht="15" customHeight="1" x14ac:dyDescent="0.2">
      <c r="A332" s="58">
        <v>17</v>
      </c>
      <c r="B332" s="61" t="s">
        <v>30</v>
      </c>
      <c r="C332" s="53">
        <v>0</v>
      </c>
      <c r="D332" s="53">
        <v>0</v>
      </c>
      <c r="E332" s="53">
        <v>0</v>
      </c>
      <c r="F332" s="53">
        <v>0</v>
      </c>
      <c r="G332" s="53">
        <v>0</v>
      </c>
      <c r="H332" s="53">
        <v>0</v>
      </c>
      <c r="I332" s="53" t="e">
        <f>(F332/C332)*100</f>
        <v>#DIV/0!</v>
      </c>
      <c r="J332" s="53" t="e">
        <f>(H332/D332)*100</f>
        <v>#DIV/0!</v>
      </c>
      <c r="K332" s="53">
        <f>C332+D332</f>
        <v>0</v>
      </c>
      <c r="L332" s="53">
        <f>E332+G332</f>
        <v>0</v>
      </c>
      <c r="M332" s="53">
        <f>F332+H332</f>
        <v>0</v>
      </c>
      <c r="N332" s="53" t="e">
        <f>(M332/K332)*100</f>
        <v>#DIV/0!</v>
      </c>
    </row>
    <row r="333" spans="1:14" ht="15" customHeight="1" x14ac:dyDescent="0.2">
      <c r="A333" s="58">
        <v>18</v>
      </c>
      <c r="B333" s="65" t="s">
        <v>31</v>
      </c>
      <c r="C333" s="53">
        <v>0</v>
      </c>
      <c r="D333" s="53">
        <v>0</v>
      </c>
      <c r="E333" s="53">
        <v>0</v>
      </c>
      <c r="F333" s="53">
        <v>0</v>
      </c>
      <c r="G333" s="53">
        <v>0</v>
      </c>
      <c r="H333" s="53">
        <v>0</v>
      </c>
      <c r="I333" s="53" t="e">
        <f>(F333/C333)*100</f>
        <v>#DIV/0!</v>
      </c>
      <c r="J333" s="53" t="e">
        <f>(H333/D333)*100</f>
        <v>#DIV/0!</v>
      </c>
      <c r="K333" s="53">
        <f>C333+D333</f>
        <v>0</v>
      </c>
      <c r="L333" s="53">
        <f>E333+G333</f>
        <v>0</v>
      </c>
      <c r="M333" s="53">
        <f>F333+H333</f>
        <v>0</v>
      </c>
      <c r="N333" s="53" t="e">
        <f>(M333/K333)*100</f>
        <v>#DIV/0!</v>
      </c>
    </row>
    <row r="334" spans="1:14" ht="15" customHeight="1" x14ac:dyDescent="0.2">
      <c r="A334" s="58">
        <v>19</v>
      </c>
      <c r="B334" s="61" t="s">
        <v>32</v>
      </c>
      <c r="C334" s="53">
        <v>5307</v>
      </c>
      <c r="D334" s="53">
        <v>793</v>
      </c>
      <c r="E334" s="53">
        <v>2332</v>
      </c>
      <c r="F334" s="53">
        <v>2443</v>
      </c>
      <c r="G334" s="53">
        <v>0</v>
      </c>
      <c r="H334" s="53">
        <v>0</v>
      </c>
      <c r="I334" s="53">
        <f t="shared" si="42"/>
        <v>46.033540606745809</v>
      </c>
      <c r="J334" s="53">
        <f t="shared" si="43"/>
        <v>0</v>
      </c>
      <c r="K334" s="53">
        <f t="shared" si="44"/>
        <v>6100</v>
      </c>
      <c r="L334" s="53">
        <f t="shared" si="45"/>
        <v>2332</v>
      </c>
      <c r="M334" s="53">
        <f t="shared" si="45"/>
        <v>2443</v>
      </c>
      <c r="N334" s="53">
        <f t="shared" si="46"/>
        <v>40.049180327868854</v>
      </c>
    </row>
    <row r="335" spans="1:14" ht="15" customHeight="1" x14ac:dyDescent="0.2">
      <c r="A335" s="58">
        <v>20</v>
      </c>
      <c r="B335" s="61" t="s">
        <v>33</v>
      </c>
      <c r="C335" s="53">
        <v>3886.4058152236958</v>
      </c>
      <c r="D335" s="53">
        <v>971.59418477630425</v>
      </c>
      <c r="E335" s="53">
        <v>3248</v>
      </c>
      <c r="F335" s="53">
        <v>3554.7629999999999</v>
      </c>
      <c r="G335" s="53">
        <v>0</v>
      </c>
      <c r="H335" s="53">
        <v>0</v>
      </c>
      <c r="I335" s="53">
        <f t="shared" si="42"/>
        <v>91.466593274315414</v>
      </c>
      <c r="J335" s="53">
        <f t="shared" si="43"/>
        <v>0</v>
      </c>
      <c r="K335" s="53">
        <f t="shared" si="44"/>
        <v>4858</v>
      </c>
      <c r="L335" s="53">
        <f t="shared" si="45"/>
        <v>3248</v>
      </c>
      <c r="M335" s="53">
        <f t="shared" si="45"/>
        <v>3554.7629999999999</v>
      </c>
      <c r="N335" s="53">
        <f t="shared" si="46"/>
        <v>73.173384108686705</v>
      </c>
    </row>
    <row r="336" spans="1:14" ht="15" customHeight="1" x14ac:dyDescent="0.2">
      <c r="A336" s="58">
        <v>21</v>
      </c>
      <c r="B336" s="61" t="s">
        <v>34</v>
      </c>
      <c r="C336" s="53">
        <v>12702.15254743568</v>
      </c>
      <c r="D336" s="53">
        <v>3175.8474525643196</v>
      </c>
      <c r="E336" s="53">
        <v>3352</v>
      </c>
      <c r="F336" s="53">
        <v>4300.0849999999991</v>
      </c>
      <c r="G336" s="53">
        <v>0</v>
      </c>
      <c r="H336" s="53">
        <v>0</v>
      </c>
      <c r="I336" s="53">
        <f t="shared" si="42"/>
        <v>33.853199164011798</v>
      </c>
      <c r="J336" s="53">
        <f t="shared" si="43"/>
        <v>0</v>
      </c>
      <c r="K336" s="53">
        <f t="shared" si="44"/>
        <v>15878</v>
      </c>
      <c r="L336" s="53">
        <f t="shared" si="45"/>
        <v>3352</v>
      </c>
      <c r="M336" s="53">
        <f t="shared" si="45"/>
        <v>4300.0849999999991</v>
      </c>
      <c r="N336" s="53">
        <f t="shared" si="46"/>
        <v>27.082031742032996</v>
      </c>
    </row>
    <row r="337" spans="1:14" ht="15" customHeight="1" x14ac:dyDescent="0.2">
      <c r="A337" s="58">
        <v>22</v>
      </c>
      <c r="B337" s="61" t="s">
        <v>35</v>
      </c>
      <c r="C337" s="53">
        <v>10572.536507936507</v>
      </c>
      <c r="D337" s="53">
        <v>4565.4134920634933</v>
      </c>
      <c r="E337" s="53">
        <v>4105</v>
      </c>
      <c r="F337" s="53">
        <v>9169</v>
      </c>
      <c r="G337" s="53">
        <v>0</v>
      </c>
      <c r="H337" s="53">
        <v>0</v>
      </c>
      <c r="I337" s="53">
        <f t="shared" si="42"/>
        <v>86.724694619092475</v>
      </c>
      <c r="J337" s="53">
        <f t="shared" si="43"/>
        <v>0</v>
      </c>
      <c r="K337" s="53">
        <f t="shared" si="44"/>
        <v>15137.95</v>
      </c>
      <c r="L337" s="53">
        <f t="shared" si="45"/>
        <v>4105</v>
      </c>
      <c r="M337" s="53">
        <f t="shared" si="45"/>
        <v>9169</v>
      </c>
      <c r="N337" s="53">
        <f t="shared" si="46"/>
        <v>60.569627987937601</v>
      </c>
    </row>
    <row r="338" spans="1:14" ht="15" customHeight="1" x14ac:dyDescent="0.2">
      <c r="A338" s="58">
        <v>23</v>
      </c>
      <c r="B338" s="61" t="s">
        <v>36</v>
      </c>
      <c r="C338" s="53">
        <v>1392.3052521322759</v>
      </c>
      <c r="D338" s="53">
        <v>596.69474786772412</v>
      </c>
      <c r="E338" s="53">
        <v>697</v>
      </c>
      <c r="F338" s="53">
        <v>568</v>
      </c>
      <c r="G338" s="53">
        <v>0</v>
      </c>
      <c r="H338" s="53">
        <v>0</v>
      </c>
      <c r="I338" s="53">
        <f t="shared" si="42"/>
        <v>40.795651609453039</v>
      </c>
      <c r="J338" s="53">
        <f t="shared" si="43"/>
        <v>0</v>
      </c>
      <c r="K338" s="53">
        <f t="shared" si="44"/>
        <v>1989</v>
      </c>
      <c r="L338" s="53">
        <f t="shared" si="45"/>
        <v>697</v>
      </c>
      <c r="M338" s="53">
        <f t="shared" si="45"/>
        <v>568</v>
      </c>
      <c r="N338" s="53">
        <f t="shared" si="46"/>
        <v>28.557063851181496</v>
      </c>
    </row>
    <row r="339" spans="1:14" ht="15" customHeight="1" x14ac:dyDescent="0.2">
      <c r="A339" s="58">
        <v>24</v>
      </c>
      <c r="B339" s="59" t="s">
        <v>37</v>
      </c>
      <c r="C339" s="53">
        <v>441.66250000000002</v>
      </c>
      <c r="D339" s="53">
        <v>114.58749999999998</v>
      </c>
      <c r="E339" s="53">
        <v>126</v>
      </c>
      <c r="F339" s="53">
        <v>625</v>
      </c>
      <c r="G339" s="53">
        <v>0</v>
      </c>
      <c r="H339" s="53">
        <v>0</v>
      </c>
      <c r="I339" s="53">
        <f>(F339/C339)*100</f>
        <v>141.51076896951858</v>
      </c>
      <c r="J339" s="53">
        <f>(H339/D339)*100</f>
        <v>0</v>
      </c>
      <c r="K339" s="53">
        <f>C339+D339</f>
        <v>556.25</v>
      </c>
      <c r="L339" s="53">
        <f>E339+G339</f>
        <v>126</v>
      </c>
      <c r="M339" s="53">
        <f>F339+H339</f>
        <v>625</v>
      </c>
      <c r="N339" s="53">
        <f>(M339/K339)*100</f>
        <v>112.35955056179776</v>
      </c>
    </row>
    <row r="340" spans="1:14" ht="15" customHeight="1" x14ac:dyDescent="0.2">
      <c r="A340" s="58">
        <v>25</v>
      </c>
      <c r="B340" s="61" t="s">
        <v>38</v>
      </c>
      <c r="C340" s="53">
        <v>1475.907977540792</v>
      </c>
      <c r="D340" s="53">
        <v>417.09202245920801</v>
      </c>
      <c r="E340" s="53">
        <v>343</v>
      </c>
      <c r="F340" s="53">
        <v>332</v>
      </c>
      <c r="G340" s="53">
        <v>0</v>
      </c>
      <c r="H340" s="53">
        <v>0</v>
      </c>
      <c r="I340" s="53">
        <f t="shared" si="42"/>
        <v>22.494627378679102</v>
      </c>
      <c r="J340" s="53">
        <f t="shared" si="43"/>
        <v>0</v>
      </c>
      <c r="K340" s="53">
        <f t="shared" si="44"/>
        <v>1893</v>
      </c>
      <c r="L340" s="53">
        <f t="shared" si="45"/>
        <v>343</v>
      </c>
      <c r="M340" s="53">
        <f t="shared" si="45"/>
        <v>332</v>
      </c>
      <c r="N340" s="53">
        <f t="shared" si="46"/>
        <v>17.538298996302164</v>
      </c>
    </row>
    <row r="341" spans="1:14" ht="15" customHeight="1" x14ac:dyDescent="0.2">
      <c r="A341" s="58">
        <v>26</v>
      </c>
      <c r="B341" s="61" t="s">
        <v>39</v>
      </c>
      <c r="C341" s="53">
        <v>2919.1266300532543</v>
      </c>
      <c r="D341" s="53">
        <v>1571.843369946746</v>
      </c>
      <c r="E341" s="53">
        <v>1953</v>
      </c>
      <c r="F341" s="53">
        <v>2554</v>
      </c>
      <c r="G341" s="53">
        <v>0</v>
      </c>
      <c r="H341" s="53">
        <v>0</v>
      </c>
      <c r="I341" s="53">
        <f t="shared" si="42"/>
        <v>87.491922197065037</v>
      </c>
      <c r="J341" s="53">
        <f t="shared" si="43"/>
        <v>0</v>
      </c>
      <c r="K341" s="53">
        <f t="shared" si="44"/>
        <v>4490.97</v>
      </c>
      <c r="L341" s="53">
        <f t="shared" si="45"/>
        <v>1953</v>
      </c>
      <c r="M341" s="53">
        <f t="shared" si="45"/>
        <v>2554</v>
      </c>
      <c r="N341" s="53">
        <f t="shared" si="46"/>
        <v>56.869674034785355</v>
      </c>
    </row>
    <row r="342" spans="1:14" ht="15" customHeight="1" x14ac:dyDescent="0.2">
      <c r="A342" s="58">
        <v>27</v>
      </c>
      <c r="B342" s="61" t="s">
        <v>40</v>
      </c>
      <c r="C342" s="53">
        <v>189.65318642857142</v>
      </c>
      <c r="D342" s="53">
        <v>47.476813571428579</v>
      </c>
      <c r="E342" s="53">
        <v>137</v>
      </c>
      <c r="F342" s="53">
        <v>129.81</v>
      </c>
      <c r="G342" s="53">
        <v>0</v>
      </c>
      <c r="H342" s="53">
        <v>0</v>
      </c>
      <c r="I342" s="53">
        <f t="shared" si="42"/>
        <v>68.445989463451482</v>
      </c>
      <c r="J342" s="53">
        <f t="shared" si="43"/>
        <v>0</v>
      </c>
      <c r="K342" s="53">
        <f t="shared" si="44"/>
        <v>237.13</v>
      </c>
      <c r="L342" s="53">
        <f t="shared" si="45"/>
        <v>137</v>
      </c>
      <c r="M342" s="53">
        <f t="shared" si="45"/>
        <v>129.81</v>
      </c>
      <c r="N342" s="53">
        <f t="shared" si="46"/>
        <v>54.742124573019026</v>
      </c>
    </row>
    <row r="343" spans="1:14" ht="15" customHeight="1" x14ac:dyDescent="0.2">
      <c r="A343" s="58">
        <v>28</v>
      </c>
      <c r="B343" s="61" t="s">
        <v>41</v>
      </c>
      <c r="C343" s="53">
        <v>986.51960266429842</v>
      </c>
      <c r="D343" s="53">
        <v>1213.9103973357014</v>
      </c>
      <c r="E343" s="53">
        <v>960</v>
      </c>
      <c r="F343" s="53">
        <v>1235.6483200000002</v>
      </c>
      <c r="G343" s="53">
        <v>0</v>
      </c>
      <c r="H343" s="53">
        <v>0</v>
      </c>
      <c r="I343" s="53">
        <f t="shared" si="42"/>
        <v>125.25329620038757</v>
      </c>
      <c r="J343" s="53">
        <f t="shared" si="43"/>
        <v>0</v>
      </c>
      <c r="K343" s="53">
        <f t="shared" si="44"/>
        <v>2200.4299999999998</v>
      </c>
      <c r="L343" s="53">
        <f t="shared" si="45"/>
        <v>960</v>
      </c>
      <c r="M343" s="53">
        <f t="shared" si="45"/>
        <v>1235.6483200000002</v>
      </c>
      <c r="N343" s="53">
        <f t="shared" si="46"/>
        <v>56.154857005221729</v>
      </c>
    </row>
    <row r="344" spans="1:14" ht="15" customHeight="1" x14ac:dyDescent="0.2">
      <c r="A344" s="58">
        <v>29</v>
      </c>
      <c r="B344" s="61" t="s">
        <v>42</v>
      </c>
      <c r="C344" s="53">
        <v>1442.6782273603083</v>
      </c>
      <c r="D344" s="53">
        <v>1057.3217726396917</v>
      </c>
      <c r="E344" s="53">
        <v>252</v>
      </c>
      <c r="F344" s="53">
        <v>302</v>
      </c>
      <c r="G344" s="53">
        <v>0</v>
      </c>
      <c r="H344" s="53">
        <v>0</v>
      </c>
      <c r="I344" s="53">
        <f t="shared" si="42"/>
        <v>20.933288814691153</v>
      </c>
      <c r="J344" s="53">
        <f t="shared" si="43"/>
        <v>0</v>
      </c>
      <c r="K344" s="53">
        <f t="shared" si="44"/>
        <v>2500</v>
      </c>
      <c r="L344" s="53">
        <f t="shared" si="45"/>
        <v>252</v>
      </c>
      <c r="M344" s="53">
        <f t="shared" si="45"/>
        <v>302</v>
      </c>
      <c r="N344" s="53">
        <f t="shared" si="46"/>
        <v>12.08</v>
      </c>
    </row>
    <row r="345" spans="1:14" ht="15" customHeight="1" x14ac:dyDescent="0.2">
      <c r="A345" s="58">
        <v>30</v>
      </c>
      <c r="B345" s="61" t="s">
        <v>43</v>
      </c>
      <c r="C345" s="53">
        <v>2810.4761904761904</v>
      </c>
      <c r="D345" s="53">
        <v>1089.5238095238096</v>
      </c>
      <c r="E345" s="53">
        <v>845</v>
      </c>
      <c r="F345" s="53">
        <v>1092</v>
      </c>
      <c r="G345" s="53">
        <v>0</v>
      </c>
      <c r="H345" s="53">
        <v>0</v>
      </c>
      <c r="I345" s="53">
        <f t="shared" si="42"/>
        <v>38.854625550660792</v>
      </c>
      <c r="J345" s="53">
        <f t="shared" si="43"/>
        <v>0</v>
      </c>
      <c r="K345" s="53">
        <f t="shared" si="44"/>
        <v>3900</v>
      </c>
      <c r="L345" s="53">
        <f t="shared" si="45"/>
        <v>845</v>
      </c>
      <c r="M345" s="53">
        <f t="shared" si="45"/>
        <v>1092</v>
      </c>
      <c r="N345" s="53">
        <f t="shared" si="46"/>
        <v>28.000000000000004</v>
      </c>
    </row>
    <row r="346" spans="1:14" ht="15" customHeight="1" x14ac:dyDescent="0.2">
      <c r="A346" s="58">
        <v>31</v>
      </c>
      <c r="B346" s="61" t="s">
        <v>44</v>
      </c>
      <c r="C346" s="53">
        <v>381.90275365914164</v>
      </c>
      <c r="D346" s="53">
        <v>113.09724634085836</v>
      </c>
      <c r="E346" s="53">
        <v>55</v>
      </c>
      <c r="F346" s="53">
        <v>41</v>
      </c>
      <c r="G346" s="53">
        <v>0</v>
      </c>
      <c r="H346" s="53">
        <v>0</v>
      </c>
      <c r="I346" s="53">
        <f t="shared" si="42"/>
        <v>10.7357173016337</v>
      </c>
      <c r="J346" s="53">
        <f t="shared" si="43"/>
        <v>0</v>
      </c>
      <c r="K346" s="53">
        <f t="shared" si="44"/>
        <v>495</v>
      </c>
      <c r="L346" s="53">
        <f t="shared" si="45"/>
        <v>55</v>
      </c>
      <c r="M346" s="53">
        <f t="shared" si="45"/>
        <v>41</v>
      </c>
      <c r="N346" s="53">
        <f t="shared" si="46"/>
        <v>8.2828282828282838</v>
      </c>
    </row>
    <row r="347" spans="1:14" ht="15" customHeight="1" x14ac:dyDescent="0.2">
      <c r="A347" s="58">
        <v>32</v>
      </c>
      <c r="B347" s="61" t="s">
        <v>45</v>
      </c>
      <c r="C347" s="53">
        <v>4000.4738620739026</v>
      </c>
      <c r="D347" s="53">
        <v>9301.5261379260974</v>
      </c>
      <c r="E347" s="53">
        <v>777</v>
      </c>
      <c r="F347" s="53">
        <v>1076.4744499999999</v>
      </c>
      <c r="G347" s="53">
        <v>0</v>
      </c>
      <c r="H347" s="53">
        <v>0</v>
      </c>
      <c r="I347" s="53">
        <f t="shared" si="42"/>
        <v>26.908673500042323</v>
      </c>
      <c r="J347" s="53">
        <f t="shared" si="43"/>
        <v>0</v>
      </c>
      <c r="K347" s="53">
        <f t="shared" si="44"/>
        <v>13302</v>
      </c>
      <c r="L347" s="53">
        <f t="shared" si="45"/>
        <v>777</v>
      </c>
      <c r="M347" s="53">
        <f t="shared" si="45"/>
        <v>1076.4744499999999</v>
      </c>
      <c r="N347" s="53">
        <f t="shared" si="46"/>
        <v>8.0925759284318133</v>
      </c>
    </row>
    <row r="348" spans="1:14" ht="15" customHeight="1" x14ac:dyDescent="0.2">
      <c r="A348" s="58">
        <v>33</v>
      </c>
      <c r="B348" s="61" t="s">
        <v>46</v>
      </c>
      <c r="C348" s="53">
        <v>496.20024999999998</v>
      </c>
      <c r="D348" s="53">
        <v>158.29975000000002</v>
      </c>
      <c r="E348" s="53">
        <v>64</v>
      </c>
      <c r="F348" s="53">
        <v>68</v>
      </c>
      <c r="G348" s="53">
        <v>0</v>
      </c>
      <c r="H348" s="53">
        <v>0</v>
      </c>
      <c r="I348" s="53">
        <f t="shared" si="42"/>
        <v>13.704144647246752</v>
      </c>
      <c r="J348" s="53">
        <f t="shared" si="43"/>
        <v>0</v>
      </c>
      <c r="K348" s="53">
        <f t="shared" si="44"/>
        <v>654.5</v>
      </c>
      <c r="L348" s="53">
        <f t="shared" si="45"/>
        <v>64</v>
      </c>
      <c r="M348" s="53">
        <f t="shared" si="45"/>
        <v>68</v>
      </c>
      <c r="N348" s="53">
        <f t="shared" si="46"/>
        <v>10.38961038961039</v>
      </c>
    </row>
    <row r="349" spans="1:14" ht="15" customHeight="1" x14ac:dyDescent="0.2">
      <c r="A349" s="58">
        <v>34</v>
      </c>
      <c r="B349" s="61" t="s">
        <v>47</v>
      </c>
      <c r="C349" s="53">
        <v>5985.0258246190324</v>
      </c>
      <c r="D349" s="53">
        <v>672.72417538096761</v>
      </c>
      <c r="E349" s="53">
        <v>3786</v>
      </c>
      <c r="F349" s="53">
        <v>3597.61</v>
      </c>
      <c r="G349" s="53">
        <v>0</v>
      </c>
      <c r="H349" s="53">
        <v>0</v>
      </c>
      <c r="I349" s="53">
        <f t="shared" si="42"/>
        <v>60.110183404747474</v>
      </c>
      <c r="J349" s="53">
        <f t="shared" si="43"/>
        <v>0</v>
      </c>
      <c r="K349" s="53">
        <f t="shared" si="44"/>
        <v>6657.75</v>
      </c>
      <c r="L349" s="53">
        <f t="shared" si="45"/>
        <v>3786</v>
      </c>
      <c r="M349" s="53">
        <f t="shared" si="45"/>
        <v>3597.61</v>
      </c>
      <c r="N349" s="53">
        <f t="shared" si="46"/>
        <v>54.036423716721117</v>
      </c>
    </row>
    <row r="350" spans="1:14" ht="15" customHeight="1" x14ac:dyDescent="0.2">
      <c r="A350" s="58">
        <v>35</v>
      </c>
      <c r="B350" s="61" t="s">
        <v>48</v>
      </c>
      <c r="C350" s="53">
        <v>17551.515151515152</v>
      </c>
      <c r="D350" s="53">
        <v>548.48484848484804</v>
      </c>
      <c r="E350" s="53">
        <v>7711</v>
      </c>
      <c r="F350" s="53">
        <v>5529.5090999999993</v>
      </c>
      <c r="G350" s="53">
        <v>0</v>
      </c>
      <c r="H350" s="53">
        <v>0</v>
      </c>
      <c r="I350" s="53">
        <f t="shared" si="42"/>
        <v>31.504454471685079</v>
      </c>
      <c r="J350" s="53">
        <f t="shared" si="43"/>
        <v>0</v>
      </c>
      <c r="K350" s="53">
        <f t="shared" si="44"/>
        <v>18100</v>
      </c>
      <c r="L350" s="53">
        <f t="shared" si="45"/>
        <v>7711</v>
      </c>
      <c r="M350" s="53">
        <f t="shared" si="45"/>
        <v>5529.5090999999993</v>
      </c>
      <c r="N350" s="53">
        <f t="shared" si="46"/>
        <v>30.54977403314917</v>
      </c>
    </row>
    <row r="351" spans="1:14" ht="15" customHeight="1" x14ac:dyDescent="0.2">
      <c r="A351" s="58">
        <v>36</v>
      </c>
      <c r="B351" s="61" t="s">
        <v>49</v>
      </c>
      <c r="C351" s="53">
        <v>18255.400000000001</v>
      </c>
      <c r="D351" s="53">
        <v>564.59999999999854</v>
      </c>
      <c r="E351" s="53">
        <v>14331</v>
      </c>
      <c r="F351" s="53">
        <v>13100.72</v>
      </c>
      <c r="G351" s="53">
        <v>0</v>
      </c>
      <c r="H351" s="53">
        <v>0</v>
      </c>
      <c r="I351" s="53">
        <f t="shared" si="42"/>
        <v>71.763532982021744</v>
      </c>
      <c r="J351" s="53">
        <f t="shared" si="43"/>
        <v>0</v>
      </c>
      <c r="K351" s="53">
        <f t="shared" si="44"/>
        <v>18820</v>
      </c>
      <c r="L351" s="53">
        <f t="shared" si="45"/>
        <v>14331</v>
      </c>
      <c r="M351" s="53">
        <f t="shared" si="45"/>
        <v>13100.72</v>
      </c>
      <c r="N351" s="53">
        <f t="shared" si="46"/>
        <v>69.610626992561095</v>
      </c>
    </row>
    <row r="352" spans="1:14" ht="15" customHeight="1" x14ac:dyDescent="0.2">
      <c r="A352" s="66"/>
      <c r="B352" s="67" t="s">
        <v>6</v>
      </c>
      <c r="C352" s="54">
        <f t="shared" ref="C352:H352" si="47">SUM(C316:C351)</f>
        <v>248262.18615302377</v>
      </c>
      <c r="D352" s="54">
        <f t="shared" si="47"/>
        <v>66837.70384697619</v>
      </c>
      <c r="E352" s="54">
        <f t="shared" si="47"/>
        <v>134424.07150000002</v>
      </c>
      <c r="F352" s="54">
        <f t="shared" si="47"/>
        <v>138613.11961000002</v>
      </c>
      <c r="G352" s="54">
        <f t="shared" si="47"/>
        <v>0</v>
      </c>
      <c r="H352" s="54">
        <f t="shared" si="47"/>
        <v>0</v>
      </c>
      <c r="I352" s="54">
        <f t="shared" si="42"/>
        <v>55.833359787044536</v>
      </c>
      <c r="J352" s="54">
        <f t="shared" si="43"/>
        <v>0</v>
      </c>
      <c r="K352" s="54">
        <f t="shared" si="44"/>
        <v>315099.88999999996</v>
      </c>
      <c r="L352" s="54">
        <f t="shared" si="45"/>
        <v>134424.07150000002</v>
      </c>
      <c r="M352" s="54">
        <f t="shared" si="45"/>
        <v>138613.11961000002</v>
      </c>
      <c r="N352" s="54">
        <f t="shared" si="46"/>
        <v>43.990215169545138</v>
      </c>
    </row>
    <row r="353" spans="1:14" ht="15" customHeight="1" x14ac:dyDescent="0.2">
      <c r="A353" s="109" t="s">
        <v>64</v>
      </c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</row>
    <row r="354" spans="1:14" ht="15" customHeight="1" x14ac:dyDescent="0.2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</row>
    <row r="355" spans="1:14" ht="15" customHeight="1" x14ac:dyDescent="0.2">
      <c r="A355" s="111" t="str">
        <f>A3</f>
        <v>Disbursements under Crop Loans - 30.09.2020</v>
      </c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</row>
    <row r="356" spans="1:14" ht="15" customHeight="1" x14ac:dyDescent="0.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112" t="s">
        <v>2</v>
      </c>
      <c r="L356" s="112"/>
      <c r="M356" s="112"/>
      <c r="N356" s="112"/>
    </row>
    <row r="357" spans="1:14" ht="39.950000000000003" customHeight="1" x14ac:dyDescent="0.2">
      <c r="A357" s="113" t="s">
        <v>3</v>
      </c>
      <c r="B357" s="113" t="s">
        <v>56</v>
      </c>
      <c r="C357" s="102" t="str">
        <f>C5</f>
        <v>Crop Loan Target 
ACP 2020-21</v>
      </c>
      <c r="D357" s="102"/>
      <c r="E357" s="116" t="str">
        <f>E5</f>
        <v>Cumulative Achievement from 
01.04.2020</v>
      </c>
      <c r="F357" s="117"/>
      <c r="G357" s="117"/>
      <c r="H357" s="118"/>
      <c r="I357" s="102" t="s">
        <v>5</v>
      </c>
      <c r="J357" s="102"/>
      <c r="K357" s="102" t="s">
        <v>6</v>
      </c>
      <c r="L357" s="102"/>
      <c r="M357" s="102"/>
      <c r="N357" s="102"/>
    </row>
    <row r="358" spans="1:14" ht="15" customHeight="1" x14ac:dyDescent="0.2">
      <c r="A358" s="114"/>
      <c r="B358" s="114"/>
      <c r="C358" s="103" t="s">
        <v>7</v>
      </c>
      <c r="D358" s="103" t="s">
        <v>8</v>
      </c>
      <c r="E358" s="105" t="s">
        <v>7</v>
      </c>
      <c r="F358" s="106"/>
      <c r="G358" s="105" t="s">
        <v>8</v>
      </c>
      <c r="H358" s="106"/>
      <c r="I358" s="103" t="s">
        <v>7</v>
      </c>
      <c r="J358" s="103" t="s">
        <v>8</v>
      </c>
      <c r="K358" s="103" t="s">
        <v>9</v>
      </c>
      <c r="L358" s="107" t="s">
        <v>10</v>
      </c>
      <c r="M358" s="107"/>
      <c r="N358" s="103" t="s">
        <v>11</v>
      </c>
    </row>
    <row r="359" spans="1:14" ht="15" customHeight="1" x14ac:dyDescent="0.2">
      <c r="A359" s="115"/>
      <c r="B359" s="115"/>
      <c r="C359" s="104"/>
      <c r="D359" s="104"/>
      <c r="E359" s="57" t="s">
        <v>12</v>
      </c>
      <c r="F359" s="57" t="s">
        <v>13</v>
      </c>
      <c r="G359" s="57" t="s">
        <v>12</v>
      </c>
      <c r="H359" s="57" t="s">
        <v>13</v>
      </c>
      <c r="I359" s="104"/>
      <c r="J359" s="104"/>
      <c r="K359" s="104"/>
      <c r="L359" s="57" t="s">
        <v>12</v>
      </c>
      <c r="M359" s="57" t="s">
        <v>13</v>
      </c>
      <c r="N359" s="104"/>
    </row>
    <row r="360" spans="1:14" ht="15" customHeight="1" x14ac:dyDescent="0.2">
      <c r="A360" s="58">
        <v>1</v>
      </c>
      <c r="B360" s="61" t="s">
        <v>14</v>
      </c>
      <c r="C360" s="53">
        <v>4190.8467818948848</v>
      </c>
      <c r="D360" s="53">
        <v>2260.603218105115</v>
      </c>
      <c r="E360" s="53">
        <v>499</v>
      </c>
      <c r="F360" s="53">
        <v>840</v>
      </c>
      <c r="G360" s="53">
        <v>0</v>
      </c>
      <c r="H360" s="53">
        <v>0</v>
      </c>
      <c r="I360" s="53">
        <f t="shared" ref="I360:I396" si="48">(F360/C360)*100</f>
        <v>20.04368195060081</v>
      </c>
      <c r="J360" s="53">
        <f t="shared" ref="J360:J396" si="49">(H360/D360)*100</f>
        <v>0</v>
      </c>
      <c r="K360" s="53">
        <f t="shared" ref="K360:K396" si="50">C360+D360</f>
        <v>6451.45</v>
      </c>
      <c r="L360" s="53">
        <f t="shared" ref="L360:M396" si="51">E360+G360</f>
        <v>499</v>
      </c>
      <c r="M360" s="53">
        <f t="shared" si="51"/>
        <v>840</v>
      </c>
      <c r="N360" s="53">
        <f t="shared" ref="N360:N396" si="52">(M360/K360)*100</f>
        <v>13.020328763301272</v>
      </c>
    </row>
    <row r="361" spans="1:14" ht="15" customHeight="1" x14ac:dyDescent="0.2">
      <c r="A361" s="58">
        <v>2</v>
      </c>
      <c r="B361" s="61" t="s">
        <v>15</v>
      </c>
      <c r="C361" s="53">
        <v>76</v>
      </c>
      <c r="D361" s="53">
        <v>4</v>
      </c>
      <c r="E361" s="53">
        <v>53</v>
      </c>
      <c r="F361" s="53">
        <v>56</v>
      </c>
      <c r="G361" s="53">
        <v>0</v>
      </c>
      <c r="H361" s="53">
        <v>0</v>
      </c>
      <c r="I361" s="53">
        <f t="shared" si="48"/>
        <v>73.68421052631578</v>
      </c>
      <c r="J361" s="53">
        <f t="shared" si="49"/>
        <v>0</v>
      </c>
      <c r="K361" s="53">
        <f t="shared" si="50"/>
        <v>80</v>
      </c>
      <c r="L361" s="53">
        <f t="shared" si="51"/>
        <v>53</v>
      </c>
      <c r="M361" s="53">
        <f t="shared" si="51"/>
        <v>56</v>
      </c>
      <c r="N361" s="53">
        <f t="shared" si="52"/>
        <v>70</v>
      </c>
    </row>
    <row r="362" spans="1:14" ht="15" customHeight="1" x14ac:dyDescent="0.2">
      <c r="A362" s="58">
        <v>3</v>
      </c>
      <c r="B362" s="61" t="s">
        <v>16</v>
      </c>
      <c r="C362" s="53">
        <v>272</v>
      </c>
      <c r="D362" s="53">
        <v>68</v>
      </c>
      <c r="E362" s="53">
        <v>12</v>
      </c>
      <c r="F362" s="53">
        <v>15</v>
      </c>
      <c r="G362" s="53">
        <v>0</v>
      </c>
      <c r="H362" s="53">
        <v>0</v>
      </c>
      <c r="I362" s="53">
        <f t="shared" si="48"/>
        <v>5.5147058823529411</v>
      </c>
      <c r="J362" s="53">
        <f t="shared" si="49"/>
        <v>0</v>
      </c>
      <c r="K362" s="53">
        <f t="shared" si="50"/>
        <v>340</v>
      </c>
      <c r="L362" s="53">
        <f t="shared" si="51"/>
        <v>12</v>
      </c>
      <c r="M362" s="53">
        <f t="shared" si="51"/>
        <v>15</v>
      </c>
      <c r="N362" s="53">
        <f t="shared" si="52"/>
        <v>4.4117647058823533</v>
      </c>
    </row>
    <row r="363" spans="1:14" ht="15" customHeight="1" x14ac:dyDescent="0.2">
      <c r="A363" s="58">
        <v>4</v>
      </c>
      <c r="B363" s="61" t="s">
        <v>17</v>
      </c>
      <c r="C363" s="53">
        <v>258.77360708556154</v>
      </c>
      <c r="D363" s="53">
        <v>64.766392914438484</v>
      </c>
      <c r="E363" s="53">
        <v>51</v>
      </c>
      <c r="F363" s="53">
        <v>94.65</v>
      </c>
      <c r="G363" s="53">
        <v>0</v>
      </c>
      <c r="H363" s="53">
        <v>0</v>
      </c>
      <c r="I363" s="53">
        <f t="shared" si="48"/>
        <v>36.57637309538476</v>
      </c>
      <c r="J363" s="53">
        <f t="shared" si="49"/>
        <v>0</v>
      </c>
      <c r="K363" s="53">
        <f t="shared" si="50"/>
        <v>323.54000000000002</v>
      </c>
      <c r="L363" s="53">
        <f t="shared" si="51"/>
        <v>51</v>
      </c>
      <c r="M363" s="53">
        <f t="shared" si="51"/>
        <v>94.65</v>
      </c>
      <c r="N363" s="53">
        <f t="shared" si="52"/>
        <v>29.254497125548617</v>
      </c>
    </row>
    <row r="364" spans="1:14" ht="15" customHeight="1" x14ac:dyDescent="0.2">
      <c r="A364" s="58">
        <v>5</v>
      </c>
      <c r="B364" s="61" t="s">
        <v>18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 t="e">
        <f t="shared" si="48"/>
        <v>#DIV/0!</v>
      </c>
      <c r="J364" s="53" t="e">
        <f t="shared" si="49"/>
        <v>#DIV/0!</v>
      </c>
      <c r="K364" s="53">
        <f t="shared" si="50"/>
        <v>0</v>
      </c>
      <c r="L364" s="53">
        <f t="shared" si="51"/>
        <v>0</v>
      </c>
      <c r="M364" s="53">
        <f t="shared" si="51"/>
        <v>0</v>
      </c>
      <c r="N364" s="53" t="e">
        <f t="shared" si="52"/>
        <v>#DIV/0!</v>
      </c>
    </row>
    <row r="365" spans="1:14" ht="15" customHeight="1" x14ac:dyDescent="0.2">
      <c r="A365" s="58">
        <v>6</v>
      </c>
      <c r="B365" s="61" t="s">
        <v>19</v>
      </c>
      <c r="C365" s="53">
        <v>481.99146448567353</v>
      </c>
      <c r="D365" s="53">
        <v>33.018535514326459</v>
      </c>
      <c r="E365" s="53">
        <v>248</v>
      </c>
      <c r="F365" s="53">
        <v>257</v>
      </c>
      <c r="G365" s="53">
        <v>0</v>
      </c>
      <c r="H365" s="53">
        <v>0</v>
      </c>
      <c r="I365" s="53">
        <f t="shared" si="48"/>
        <v>53.320446301728843</v>
      </c>
      <c r="J365" s="53">
        <f t="shared" si="49"/>
        <v>0</v>
      </c>
      <c r="K365" s="53">
        <f t="shared" si="50"/>
        <v>515.01</v>
      </c>
      <c r="L365" s="53">
        <f t="shared" si="51"/>
        <v>248</v>
      </c>
      <c r="M365" s="53">
        <f t="shared" si="51"/>
        <v>257</v>
      </c>
      <c r="N365" s="53">
        <f t="shared" si="52"/>
        <v>49.901943651579586</v>
      </c>
    </row>
    <row r="366" spans="1:14" ht="15" customHeight="1" x14ac:dyDescent="0.2">
      <c r="A366" s="58">
        <v>7</v>
      </c>
      <c r="B366" s="61" t="s">
        <v>20</v>
      </c>
      <c r="C366" s="53">
        <v>0</v>
      </c>
      <c r="D366" s="53">
        <v>0</v>
      </c>
      <c r="E366" s="53">
        <v>0</v>
      </c>
      <c r="F366" s="53">
        <v>0</v>
      </c>
      <c r="G366" s="53">
        <v>0</v>
      </c>
      <c r="H366" s="53">
        <v>0</v>
      </c>
      <c r="I366" s="53" t="e">
        <f t="shared" si="48"/>
        <v>#DIV/0!</v>
      </c>
      <c r="J366" s="53" t="e">
        <f t="shared" si="49"/>
        <v>#DIV/0!</v>
      </c>
      <c r="K366" s="53">
        <f t="shared" si="50"/>
        <v>0</v>
      </c>
      <c r="L366" s="53">
        <f t="shared" si="51"/>
        <v>0</v>
      </c>
      <c r="M366" s="53">
        <f t="shared" si="51"/>
        <v>0</v>
      </c>
      <c r="N366" s="53" t="e">
        <f t="shared" si="52"/>
        <v>#DIV/0!</v>
      </c>
    </row>
    <row r="367" spans="1:14" ht="15" customHeight="1" x14ac:dyDescent="0.2">
      <c r="A367" s="58">
        <v>8</v>
      </c>
      <c r="B367" s="61" t="s">
        <v>21</v>
      </c>
      <c r="C367" s="53">
        <v>178.57142857142858</v>
      </c>
      <c r="D367" s="53">
        <v>21.428571428571416</v>
      </c>
      <c r="E367" s="53">
        <v>0</v>
      </c>
      <c r="F367" s="53">
        <v>0</v>
      </c>
      <c r="G367" s="53">
        <v>0</v>
      </c>
      <c r="H367" s="53">
        <v>0</v>
      </c>
      <c r="I367" s="53">
        <f t="shared" si="48"/>
        <v>0</v>
      </c>
      <c r="J367" s="53">
        <f t="shared" si="49"/>
        <v>0</v>
      </c>
      <c r="K367" s="53">
        <f t="shared" si="50"/>
        <v>200</v>
      </c>
      <c r="L367" s="53">
        <f t="shared" si="51"/>
        <v>0</v>
      </c>
      <c r="M367" s="53">
        <f t="shared" si="51"/>
        <v>0</v>
      </c>
      <c r="N367" s="53">
        <f t="shared" si="52"/>
        <v>0</v>
      </c>
    </row>
    <row r="368" spans="1:14" ht="15" customHeight="1" x14ac:dyDescent="0.2">
      <c r="A368" s="58">
        <v>9</v>
      </c>
      <c r="B368" s="61" t="s">
        <v>22</v>
      </c>
      <c r="C368" s="53">
        <v>723.26930000000004</v>
      </c>
      <c r="D368" s="53">
        <v>132.67070000000001</v>
      </c>
      <c r="E368" s="53">
        <v>0</v>
      </c>
      <c r="F368" s="53">
        <v>0</v>
      </c>
      <c r="G368" s="53">
        <v>0</v>
      </c>
      <c r="H368" s="53">
        <v>0</v>
      </c>
      <c r="I368" s="53">
        <f t="shared" si="48"/>
        <v>0</v>
      </c>
      <c r="J368" s="53">
        <f t="shared" si="49"/>
        <v>0</v>
      </c>
      <c r="K368" s="53">
        <f t="shared" si="50"/>
        <v>855.94</v>
      </c>
      <c r="L368" s="53">
        <f t="shared" si="51"/>
        <v>0</v>
      </c>
      <c r="M368" s="53">
        <f t="shared" si="51"/>
        <v>0</v>
      </c>
      <c r="N368" s="53">
        <f t="shared" si="52"/>
        <v>0</v>
      </c>
    </row>
    <row r="369" spans="1:14" ht="15" customHeight="1" x14ac:dyDescent="0.2">
      <c r="A369" s="58">
        <v>10</v>
      </c>
      <c r="B369" s="61" t="s">
        <v>23</v>
      </c>
      <c r="C369" s="53">
        <v>0</v>
      </c>
      <c r="D369" s="53">
        <v>0</v>
      </c>
      <c r="E369" s="53">
        <v>0</v>
      </c>
      <c r="F369" s="53">
        <v>0</v>
      </c>
      <c r="G369" s="53">
        <v>0</v>
      </c>
      <c r="H369" s="53">
        <v>0</v>
      </c>
      <c r="I369" s="53" t="e">
        <f t="shared" si="48"/>
        <v>#DIV/0!</v>
      </c>
      <c r="J369" s="53" t="e">
        <f t="shared" si="49"/>
        <v>#DIV/0!</v>
      </c>
      <c r="K369" s="53">
        <f t="shared" si="50"/>
        <v>0</v>
      </c>
      <c r="L369" s="53">
        <f t="shared" si="51"/>
        <v>0</v>
      </c>
      <c r="M369" s="53">
        <f t="shared" si="51"/>
        <v>0</v>
      </c>
      <c r="N369" s="53" t="e">
        <f t="shared" si="52"/>
        <v>#DIV/0!</v>
      </c>
    </row>
    <row r="370" spans="1:14" ht="15" customHeight="1" x14ac:dyDescent="0.2">
      <c r="A370" s="58">
        <v>11</v>
      </c>
      <c r="B370" s="61" t="s">
        <v>24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 t="e">
        <f t="shared" si="48"/>
        <v>#DIV/0!</v>
      </c>
      <c r="J370" s="53" t="e">
        <f t="shared" si="49"/>
        <v>#DIV/0!</v>
      </c>
      <c r="K370" s="53">
        <f t="shared" si="50"/>
        <v>0</v>
      </c>
      <c r="L370" s="53">
        <f t="shared" si="51"/>
        <v>0</v>
      </c>
      <c r="M370" s="53">
        <f t="shared" si="51"/>
        <v>0</v>
      </c>
      <c r="N370" s="53" t="e">
        <f t="shared" si="52"/>
        <v>#DIV/0!</v>
      </c>
    </row>
    <row r="371" spans="1:14" ht="15" customHeight="1" x14ac:dyDescent="0.2">
      <c r="A371" s="58">
        <v>12</v>
      </c>
      <c r="B371" s="61" t="s">
        <v>25</v>
      </c>
      <c r="C371" s="53">
        <v>0</v>
      </c>
      <c r="D371" s="53">
        <v>0</v>
      </c>
      <c r="E371" s="53">
        <v>0</v>
      </c>
      <c r="F371" s="53">
        <v>0</v>
      </c>
      <c r="G371" s="53">
        <v>0</v>
      </c>
      <c r="H371" s="53">
        <v>0</v>
      </c>
      <c r="I371" s="53" t="e">
        <f t="shared" si="48"/>
        <v>#DIV/0!</v>
      </c>
      <c r="J371" s="53" t="e">
        <f t="shared" si="49"/>
        <v>#DIV/0!</v>
      </c>
      <c r="K371" s="53">
        <f t="shared" si="50"/>
        <v>0</v>
      </c>
      <c r="L371" s="53">
        <f t="shared" si="51"/>
        <v>0</v>
      </c>
      <c r="M371" s="53">
        <f t="shared" si="51"/>
        <v>0</v>
      </c>
      <c r="N371" s="53" t="e">
        <f t="shared" si="52"/>
        <v>#DIV/0!</v>
      </c>
    </row>
    <row r="372" spans="1:14" ht="15" customHeight="1" x14ac:dyDescent="0.2">
      <c r="A372" s="58">
        <v>13</v>
      </c>
      <c r="B372" s="61" t="s">
        <v>26</v>
      </c>
      <c r="C372" s="53">
        <v>596.00224107835243</v>
      </c>
      <c r="D372" s="53">
        <v>74.897758921647551</v>
      </c>
      <c r="E372" s="53">
        <v>26</v>
      </c>
      <c r="F372" s="53">
        <v>19.2</v>
      </c>
      <c r="G372" s="53">
        <v>0</v>
      </c>
      <c r="H372" s="53">
        <v>0</v>
      </c>
      <c r="I372" s="53">
        <f t="shared" si="48"/>
        <v>3.2214643967212706</v>
      </c>
      <c r="J372" s="53">
        <f t="shared" si="49"/>
        <v>0</v>
      </c>
      <c r="K372" s="53">
        <f t="shared" si="50"/>
        <v>670.9</v>
      </c>
      <c r="L372" s="53">
        <f t="shared" si="51"/>
        <v>26</v>
      </c>
      <c r="M372" s="53">
        <f t="shared" si="51"/>
        <v>19.2</v>
      </c>
      <c r="N372" s="53">
        <f t="shared" si="52"/>
        <v>2.8618273960351766</v>
      </c>
    </row>
    <row r="373" spans="1:14" ht="15" customHeight="1" x14ac:dyDescent="0.2">
      <c r="A373" s="58">
        <v>14</v>
      </c>
      <c r="B373" s="61" t="s">
        <v>27</v>
      </c>
      <c r="C373" s="53">
        <v>0</v>
      </c>
      <c r="D373" s="53">
        <v>0</v>
      </c>
      <c r="E373" s="53">
        <v>0</v>
      </c>
      <c r="F373" s="53">
        <v>0</v>
      </c>
      <c r="G373" s="53">
        <v>0</v>
      </c>
      <c r="H373" s="53">
        <v>0</v>
      </c>
      <c r="I373" s="53" t="e">
        <f t="shared" si="48"/>
        <v>#DIV/0!</v>
      </c>
      <c r="J373" s="53" t="e">
        <f t="shared" si="49"/>
        <v>#DIV/0!</v>
      </c>
      <c r="K373" s="53">
        <f t="shared" si="50"/>
        <v>0</v>
      </c>
      <c r="L373" s="53">
        <f t="shared" si="51"/>
        <v>0</v>
      </c>
      <c r="M373" s="53">
        <f t="shared" si="51"/>
        <v>0</v>
      </c>
      <c r="N373" s="53" t="e">
        <f t="shared" si="52"/>
        <v>#DIV/0!</v>
      </c>
    </row>
    <row r="374" spans="1:14" ht="15" customHeight="1" x14ac:dyDescent="0.2">
      <c r="A374" s="58">
        <v>15</v>
      </c>
      <c r="B374" s="61" t="s">
        <v>28</v>
      </c>
      <c r="C374" s="53">
        <v>778.09962353357844</v>
      </c>
      <c r="D374" s="53">
        <v>778.10037646642161</v>
      </c>
      <c r="E374" s="53">
        <v>295</v>
      </c>
      <c r="F374" s="53">
        <v>528</v>
      </c>
      <c r="G374" s="53">
        <v>0</v>
      </c>
      <c r="H374" s="53">
        <v>0</v>
      </c>
      <c r="I374" s="53">
        <f t="shared" si="48"/>
        <v>67.85763468207287</v>
      </c>
      <c r="J374" s="53">
        <f t="shared" si="49"/>
        <v>0</v>
      </c>
      <c r="K374" s="53">
        <f t="shared" si="50"/>
        <v>1556.2</v>
      </c>
      <c r="L374" s="53">
        <f t="shared" si="51"/>
        <v>295</v>
      </c>
      <c r="M374" s="53">
        <f t="shared" si="51"/>
        <v>528</v>
      </c>
      <c r="N374" s="53">
        <f t="shared" si="52"/>
        <v>33.928800925330933</v>
      </c>
    </row>
    <row r="375" spans="1:14" ht="15" customHeight="1" x14ac:dyDescent="0.2">
      <c r="A375" s="58">
        <v>16</v>
      </c>
      <c r="B375" s="61" t="s">
        <v>29</v>
      </c>
      <c r="C375" s="53">
        <v>0</v>
      </c>
      <c r="D375" s="53">
        <v>0</v>
      </c>
      <c r="E375" s="53">
        <v>0</v>
      </c>
      <c r="F375" s="53">
        <v>0</v>
      </c>
      <c r="G375" s="53">
        <v>0</v>
      </c>
      <c r="H375" s="53">
        <v>0</v>
      </c>
      <c r="I375" s="53" t="e">
        <f t="shared" si="48"/>
        <v>#DIV/0!</v>
      </c>
      <c r="J375" s="53" t="e">
        <f t="shared" si="49"/>
        <v>#DIV/0!</v>
      </c>
      <c r="K375" s="53">
        <f t="shared" si="50"/>
        <v>0</v>
      </c>
      <c r="L375" s="53">
        <f t="shared" si="51"/>
        <v>0</v>
      </c>
      <c r="M375" s="53">
        <f t="shared" si="51"/>
        <v>0</v>
      </c>
      <c r="N375" s="53" t="e">
        <f t="shared" si="52"/>
        <v>#DIV/0!</v>
      </c>
    </row>
    <row r="376" spans="1:14" ht="15" customHeight="1" x14ac:dyDescent="0.2">
      <c r="A376" s="58">
        <v>17</v>
      </c>
      <c r="B376" s="61" t="s">
        <v>30</v>
      </c>
      <c r="C376" s="53">
        <v>0</v>
      </c>
      <c r="D376" s="53">
        <v>0</v>
      </c>
      <c r="E376" s="53">
        <v>0</v>
      </c>
      <c r="F376" s="53">
        <v>0</v>
      </c>
      <c r="G376" s="53">
        <v>0</v>
      </c>
      <c r="H376" s="53">
        <v>0</v>
      </c>
      <c r="I376" s="53" t="e">
        <f>(F376/C376)*100</f>
        <v>#DIV/0!</v>
      </c>
      <c r="J376" s="53" t="e">
        <f>(H376/D376)*100</f>
        <v>#DIV/0!</v>
      </c>
      <c r="K376" s="53">
        <f>C376+D376</f>
        <v>0</v>
      </c>
      <c r="L376" s="53">
        <f>E376+G376</f>
        <v>0</v>
      </c>
      <c r="M376" s="53">
        <f>F376+H376</f>
        <v>0</v>
      </c>
      <c r="N376" s="53" t="e">
        <f>(M376/K376)*100</f>
        <v>#DIV/0!</v>
      </c>
    </row>
    <row r="377" spans="1:14" ht="15" customHeight="1" x14ac:dyDescent="0.2">
      <c r="A377" s="58">
        <v>18</v>
      </c>
      <c r="B377" s="65" t="s">
        <v>31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 t="e">
        <f>(F377/C377)*100</f>
        <v>#DIV/0!</v>
      </c>
      <c r="J377" s="53" t="e">
        <f>(H377/D377)*100</f>
        <v>#DIV/0!</v>
      </c>
      <c r="K377" s="53">
        <f>C377+D377</f>
        <v>0</v>
      </c>
      <c r="L377" s="53">
        <f>E377+G377</f>
        <v>0</v>
      </c>
      <c r="M377" s="53">
        <f>F377+H377</f>
        <v>0</v>
      </c>
      <c r="N377" s="53" t="e">
        <f>(M377/K377)*100</f>
        <v>#DIV/0!</v>
      </c>
    </row>
    <row r="378" spans="1:14" ht="15" customHeight="1" x14ac:dyDescent="0.2">
      <c r="A378" s="58">
        <v>19</v>
      </c>
      <c r="B378" s="61" t="s">
        <v>32</v>
      </c>
      <c r="C378" s="53">
        <v>82.65</v>
      </c>
      <c r="D378" s="53">
        <v>12.349999999999994</v>
      </c>
      <c r="E378" s="53">
        <v>160</v>
      </c>
      <c r="F378" s="53">
        <v>191</v>
      </c>
      <c r="G378" s="53">
        <v>0</v>
      </c>
      <c r="H378" s="53">
        <v>0</v>
      </c>
      <c r="I378" s="53">
        <f t="shared" si="48"/>
        <v>231.09497882637626</v>
      </c>
      <c r="J378" s="53">
        <f t="shared" si="49"/>
        <v>0</v>
      </c>
      <c r="K378" s="53">
        <f t="shared" si="50"/>
        <v>95</v>
      </c>
      <c r="L378" s="53">
        <f t="shared" si="51"/>
        <v>160</v>
      </c>
      <c r="M378" s="53">
        <f t="shared" si="51"/>
        <v>191</v>
      </c>
      <c r="N378" s="53">
        <f t="shared" si="52"/>
        <v>201.05263157894737</v>
      </c>
    </row>
    <row r="379" spans="1:14" ht="15" customHeight="1" x14ac:dyDescent="0.2">
      <c r="A379" s="58">
        <v>20</v>
      </c>
      <c r="B379" s="61" t="s">
        <v>33</v>
      </c>
      <c r="C379" s="53">
        <v>1064.0015920641242</v>
      </c>
      <c r="D379" s="53">
        <v>265.99840793587578</v>
      </c>
      <c r="E379" s="53">
        <v>63</v>
      </c>
      <c r="F379" s="53">
        <v>72</v>
      </c>
      <c r="G379" s="53">
        <v>0</v>
      </c>
      <c r="H379" s="53">
        <v>0</v>
      </c>
      <c r="I379" s="53">
        <f t="shared" si="48"/>
        <v>6.7669071679040096</v>
      </c>
      <c r="J379" s="53">
        <f t="shared" si="49"/>
        <v>0</v>
      </c>
      <c r="K379" s="53">
        <f t="shared" si="50"/>
        <v>1330</v>
      </c>
      <c r="L379" s="53">
        <f t="shared" si="51"/>
        <v>63</v>
      </c>
      <c r="M379" s="53">
        <f t="shared" si="51"/>
        <v>72</v>
      </c>
      <c r="N379" s="53">
        <f t="shared" si="52"/>
        <v>5.4135338345864659</v>
      </c>
    </row>
    <row r="380" spans="1:14" ht="15" customHeight="1" x14ac:dyDescent="0.2">
      <c r="A380" s="58">
        <v>21</v>
      </c>
      <c r="B380" s="61" t="s">
        <v>34</v>
      </c>
      <c r="C380" s="53">
        <v>0</v>
      </c>
      <c r="D380" s="53">
        <v>0</v>
      </c>
      <c r="E380" s="53">
        <v>0</v>
      </c>
      <c r="F380" s="53">
        <v>0</v>
      </c>
      <c r="G380" s="53">
        <v>0</v>
      </c>
      <c r="H380" s="53">
        <v>0</v>
      </c>
      <c r="I380" s="53" t="e">
        <f t="shared" si="48"/>
        <v>#DIV/0!</v>
      </c>
      <c r="J380" s="53" t="e">
        <f t="shared" si="49"/>
        <v>#DIV/0!</v>
      </c>
      <c r="K380" s="53">
        <f t="shared" si="50"/>
        <v>0</v>
      </c>
      <c r="L380" s="53">
        <f t="shared" si="51"/>
        <v>0</v>
      </c>
      <c r="M380" s="53">
        <f t="shared" si="51"/>
        <v>0</v>
      </c>
      <c r="N380" s="53" t="e">
        <f t="shared" si="52"/>
        <v>#DIV/0!</v>
      </c>
    </row>
    <row r="381" spans="1:14" ht="15" customHeight="1" x14ac:dyDescent="0.2">
      <c r="A381" s="58">
        <v>22</v>
      </c>
      <c r="B381" s="61" t="s">
        <v>35</v>
      </c>
      <c r="C381" s="53">
        <v>10494.824126984127</v>
      </c>
      <c r="D381" s="53">
        <v>4531.8558730158729</v>
      </c>
      <c r="E381" s="53">
        <v>1279</v>
      </c>
      <c r="F381" s="53">
        <v>3850</v>
      </c>
      <c r="G381" s="53">
        <v>0</v>
      </c>
      <c r="H381" s="53">
        <v>0</v>
      </c>
      <c r="I381" s="53">
        <f t="shared" si="48"/>
        <v>36.68475005789702</v>
      </c>
      <c r="J381" s="53">
        <f t="shared" si="49"/>
        <v>0</v>
      </c>
      <c r="K381" s="53">
        <f t="shared" si="50"/>
        <v>15026.68</v>
      </c>
      <c r="L381" s="53">
        <f t="shared" si="51"/>
        <v>1279</v>
      </c>
      <c r="M381" s="53">
        <f t="shared" si="51"/>
        <v>3850</v>
      </c>
      <c r="N381" s="53">
        <f t="shared" si="52"/>
        <v>25.621095278531254</v>
      </c>
    </row>
    <row r="382" spans="1:14" ht="15" customHeight="1" x14ac:dyDescent="0.2">
      <c r="A382" s="58">
        <v>23</v>
      </c>
      <c r="B382" s="61" t="s">
        <v>36</v>
      </c>
      <c r="C382" s="53">
        <v>0</v>
      </c>
      <c r="D382" s="53">
        <v>0</v>
      </c>
      <c r="E382" s="53">
        <v>0</v>
      </c>
      <c r="F382" s="53">
        <v>0</v>
      </c>
      <c r="G382" s="53">
        <v>0</v>
      </c>
      <c r="H382" s="53">
        <v>0</v>
      </c>
      <c r="I382" s="53" t="e">
        <f t="shared" si="48"/>
        <v>#DIV/0!</v>
      </c>
      <c r="J382" s="53" t="e">
        <f t="shared" si="49"/>
        <v>#DIV/0!</v>
      </c>
      <c r="K382" s="53">
        <f t="shared" si="50"/>
        <v>0</v>
      </c>
      <c r="L382" s="53">
        <f t="shared" si="51"/>
        <v>0</v>
      </c>
      <c r="M382" s="53">
        <f t="shared" si="51"/>
        <v>0</v>
      </c>
      <c r="N382" s="53" t="e">
        <f t="shared" si="52"/>
        <v>#DIV/0!</v>
      </c>
    </row>
    <row r="383" spans="1:14" ht="15" customHeight="1" x14ac:dyDescent="0.2">
      <c r="A383" s="58">
        <v>24</v>
      </c>
      <c r="B383" s="59" t="s">
        <v>37</v>
      </c>
      <c r="C383" s="53">
        <v>357.33969999999999</v>
      </c>
      <c r="D383" s="53">
        <v>92.710300000000018</v>
      </c>
      <c r="E383" s="53">
        <v>4</v>
      </c>
      <c r="F383" s="53">
        <v>6</v>
      </c>
      <c r="G383" s="53">
        <v>0</v>
      </c>
      <c r="H383" s="53">
        <v>0</v>
      </c>
      <c r="I383" s="53">
        <f>(F383/C383)*100</f>
        <v>1.6790745612648132</v>
      </c>
      <c r="J383" s="53">
        <f>(H383/D383)*100</f>
        <v>0</v>
      </c>
      <c r="K383" s="53">
        <f>C383+D383</f>
        <v>450.05</v>
      </c>
      <c r="L383" s="53">
        <f>E383+G383</f>
        <v>4</v>
      </c>
      <c r="M383" s="53">
        <f>F383+H383</f>
        <v>6</v>
      </c>
      <c r="N383" s="53">
        <f>(M383/K383)*100</f>
        <v>1.3331852016442616</v>
      </c>
    </row>
    <row r="384" spans="1:14" ht="15" customHeight="1" x14ac:dyDescent="0.2">
      <c r="A384" s="58">
        <v>25</v>
      </c>
      <c r="B384" s="61" t="s">
        <v>38</v>
      </c>
      <c r="C384" s="53">
        <v>0</v>
      </c>
      <c r="D384" s="53">
        <v>0</v>
      </c>
      <c r="E384" s="53">
        <v>0</v>
      </c>
      <c r="F384" s="53">
        <v>0</v>
      </c>
      <c r="G384" s="53">
        <v>0</v>
      </c>
      <c r="H384" s="53">
        <v>0</v>
      </c>
      <c r="I384" s="53" t="e">
        <f t="shared" si="48"/>
        <v>#DIV/0!</v>
      </c>
      <c r="J384" s="53" t="e">
        <f t="shared" si="49"/>
        <v>#DIV/0!</v>
      </c>
      <c r="K384" s="53">
        <f t="shared" si="50"/>
        <v>0</v>
      </c>
      <c r="L384" s="53">
        <f t="shared" si="51"/>
        <v>0</v>
      </c>
      <c r="M384" s="53">
        <f t="shared" si="51"/>
        <v>0</v>
      </c>
      <c r="N384" s="53" t="e">
        <f t="shared" si="52"/>
        <v>#DIV/0!</v>
      </c>
    </row>
    <row r="385" spans="1:14" ht="15" customHeight="1" x14ac:dyDescent="0.2">
      <c r="A385" s="58">
        <v>26</v>
      </c>
      <c r="B385" s="61" t="s">
        <v>39</v>
      </c>
      <c r="C385" s="53">
        <v>213.83671651222781</v>
      </c>
      <c r="D385" s="53">
        <v>115.14328348777221</v>
      </c>
      <c r="E385" s="53">
        <v>427</v>
      </c>
      <c r="F385" s="53">
        <v>961</v>
      </c>
      <c r="G385" s="53">
        <v>0</v>
      </c>
      <c r="H385" s="53">
        <v>0</v>
      </c>
      <c r="I385" s="53">
        <f t="shared" si="48"/>
        <v>449.4083222349924</v>
      </c>
      <c r="J385" s="53">
        <f t="shared" si="49"/>
        <v>0</v>
      </c>
      <c r="K385" s="53">
        <f t="shared" si="50"/>
        <v>328.98</v>
      </c>
      <c r="L385" s="53">
        <f t="shared" si="51"/>
        <v>427</v>
      </c>
      <c r="M385" s="53">
        <f t="shared" si="51"/>
        <v>961</v>
      </c>
      <c r="N385" s="53">
        <f t="shared" si="52"/>
        <v>292.11502218979876</v>
      </c>
    </row>
    <row r="386" spans="1:14" ht="15" customHeight="1" x14ac:dyDescent="0.2">
      <c r="A386" s="58">
        <v>27</v>
      </c>
      <c r="B386" s="61" t="s">
        <v>40</v>
      </c>
      <c r="C386" s="53">
        <v>8.2058014285714282</v>
      </c>
      <c r="D386" s="53">
        <v>2.0541985714285715</v>
      </c>
      <c r="E386" s="53">
        <v>0</v>
      </c>
      <c r="F386" s="53">
        <v>0</v>
      </c>
      <c r="G386" s="53">
        <v>0</v>
      </c>
      <c r="H386" s="53">
        <v>0</v>
      </c>
      <c r="I386" s="53">
        <f t="shared" si="48"/>
        <v>0</v>
      </c>
      <c r="J386" s="53">
        <f t="shared" si="49"/>
        <v>0</v>
      </c>
      <c r="K386" s="53">
        <f t="shared" si="50"/>
        <v>10.26</v>
      </c>
      <c r="L386" s="53">
        <f t="shared" si="51"/>
        <v>0</v>
      </c>
      <c r="M386" s="53">
        <f t="shared" si="51"/>
        <v>0</v>
      </c>
      <c r="N386" s="53">
        <f t="shared" si="52"/>
        <v>0</v>
      </c>
    </row>
    <row r="387" spans="1:14" ht="15" customHeight="1" x14ac:dyDescent="0.2">
      <c r="A387" s="58">
        <v>28</v>
      </c>
      <c r="B387" s="61" t="s">
        <v>41</v>
      </c>
      <c r="C387" s="53">
        <v>89.773673889875681</v>
      </c>
      <c r="D387" s="53">
        <v>110.46632611012433</v>
      </c>
      <c r="E387" s="53">
        <v>3</v>
      </c>
      <c r="F387" s="53">
        <v>13</v>
      </c>
      <c r="G387" s="53">
        <v>0</v>
      </c>
      <c r="H387" s="53">
        <v>0</v>
      </c>
      <c r="I387" s="53">
        <f t="shared" si="48"/>
        <v>14.480859963408591</v>
      </c>
      <c r="J387" s="53">
        <f t="shared" si="49"/>
        <v>0</v>
      </c>
      <c r="K387" s="53">
        <f t="shared" si="50"/>
        <v>200.24</v>
      </c>
      <c r="L387" s="53">
        <f t="shared" si="51"/>
        <v>3</v>
      </c>
      <c r="M387" s="53">
        <f t="shared" si="51"/>
        <v>13</v>
      </c>
      <c r="N387" s="53">
        <f t="shared" si="52"/>
        <v>6.4922093487814623</v>
      </c>
    </row>
    <row r="388" spans="1:14" ht="15" customHeight="1" x14ac:dyDescent="0.2">
      <c r="A388" s="58">
        <v>29</v>
      </c>
      <c r="B388" s="61" t="s">
        <v>42</v>
      </c>
      <c r="C388" s="53">
        <v>1442.6782273603083</v>
      </c>
      <c r="D388" s="53">
        <v>1057.3217726396917</v>
      </c>
      <c r="E388" s="53">
        <v>436</v>
      </c>
      <c r="F388" s="53">
        <v>1031</v>
      </c>
      <c r="G388" s="53">
        <v>0</v>
      </c>
      <c r="H388" s="53">
        <v>0</v>
      </c>
      <c r="I388" s="53">
        <f t="shared" si="48"/>
        <v>71.464307178631046</v>
      </c>
      <c r="J388" s="53">
        <f t="shared" si="49"/>
        <v>0</v>
      </c>
      <c r="K388" s="53">
        <f t="shared" si="50"/>
        <v>2500</v>
      </c>
      <c r="L388" s="53">
        <f t="shared" si="51"/>
        <v>436</v>
      </c>
      <c r="M388" s="53">
        <f t="shared" si="51"/>
        <v>1031</v>
      </c>
      <c r="N388" s="53">
        <f t="shared" si="52"/>
        <v>41.24</v>
      </c>
    </row>
    <row r="389" spans="1:14" ht="15" customHeight="1" x14ac:dyDescent="0.2">
      <c r="A389" s="58">
        <v>30</v>
      </c>
      <c r="B389" s="61" t="s">
        <v>43</v>
      </c>
      <c r="C389" s="53">
        <v>1585.3968253968253</v>
      </c>
      <c r="D389" s="53">
        <v>614.60317460317469</v>
      </c>
      <c r="E389" s="53">
        <v>162</v>
      </c>
      <c r="F389" s="53">
        <v>340</v>
      </c>
      <c r="G389" s="53">
        <v>0</v>
      </c>
      <c r="H389" s="53">
        <v>0</v>
      </c>
      <c r="I389" s="53">
        <f t="shared" si="48"/>
        <v>21.445734881858229</v>
      </c>
      <c r="J389" s="53">
        <f t="shared" si="49"/>
        <v>0</v>
      </c>
      <c r="K389" s="53">
        <f t="shared" si="50"/>
        <v>2200</v>
      </c>
      <c r="L389" s="53">
        <f t="shared" si="51"/>
        <v>162</v>
      </c>
      <c r="M389" s="53">
        <f t="shared" si="51"/>
        <v>340</v>
      </c>
      <c r="N389" s="53">
        <f t="shared" si="52"/>
        <v>15.454545454545453</v>
      </c>
    </row>
    <row r="390" spans="1:14" ht="15" customHeight="1" x14ac:dyDescent="0.2">
      <c r="A390" s="58">
        <v>31</v>
      </c>
      <c r="B390" s="61" t="s">
        <v>44</v>
      </c>
      <c r="C390" s="53">
        <v>151.21806003473083</v>
      </c>
      <c r="D390" s="53">
        <v>44.781939965269174</v>
      </c>
      <c r="E390" s="53">
        <v>41</v>
      </c>
      <c r="F390" s="53">
        <v>37</v>
      </c>
      <c r="G390" s="53">
        <v>0</v>
      </c>
      <c r="H390" s="53">
        <v>0</v>
      </c>
      <c r="I390" s="53">
        <f t="shared" si="48"/>
        <v>24.467976901371483</v>
      </c>
      <c r="J390" s="53">
        <f t="shared" si="49"/>
        <v>0</v>
      </c>
      <c r="K390" s="53">
        <f t="shared" si="50"/>
        <v>196</v>
      </c>
      <c r="L390" s="53">
        <f t="shared" si="51"/>
        <v>41</v>
      </c>
      <c r="M390" s="53">
        <f t="shared" si="51"/>
        <v>37</v>
      </c>
      <c r="N390" s="53">
        <f t="shared" si="52"/>
        <v>18.877551020408163</v>
      </c>
    </row>
    <row r="391" spans="1:14" ht="15" customHeight="1" x14ac:dyDescent="0.2">
      <c r="A391" s="58">
        <v>32</v>
      </c>
      <c r="B391" s="61" t="s">
        <v>45</v>
      </c>
      <c r="C391" s="53">
        <v>480.8869121527718</v>
      </c>
      <c r="D391" s="53">
        <v>1118.1130878472281</v>
      </c>
      <c r="E391" s="53">
        <v>341</v>
      </c>
      <c r="F391" s="53">
        <v>639.87</v>
      </c>
      <c r="G391" s="53">
        <v>0</v>
      </c>
      <c r="H391" s="53">
        <v>0</v>
      </c>
      <c r="I391" s="53">
        <f t="shared" si="48"/>
        <v>133.06038983999656</v>
      </c>
      <c r="J391" s="53">
        <f t="shared" si="49"/>
        <v>0</v>
      </c>
      <c r="K391" s="53">
        <f t="shared" si="50"/>
        <v>1599</v>
      </c>
      <c r="L391" s="53">
        <f t="shared" si="51"/>
        <v>341</v>
      </c>
      <c r="M391" s="53">
        <f t="shared" si="51"/>
        <v>639.87</v>
      </c>
      <c r="N391" s="53">
        <f t="shared" si="52"/>
        <v>40.016885553470921</v>
      </c>
    </row>
    <row r="392" spans="1:14" ht="15" customHeight="1" x14ac:dyDescent="0.2">
      <c r="A392" s="58">
        <v>33</v>
      </c>
      <c r="B392" s="61" t="s">
        <v>46</v>
      </c>
      <c r="C392" s="53">
        <v>544.44804818181819</v>
      </c>
      <c r="D392" s="53">
        <v>173.69195181818179</v>
      </c>
      <c r="E392" s="53">
        <v>1</v>
      </c>
      <c r="F392" s="53">
        <v>2</v>
      </c>
      <c r="G392" s="53">
        <v>0</v>
      </c>
      <c r="H392" s="53">
        <v>0</v>
      </c>
      <c r="I392" s="53">
        <f t="shared" si="48"/>
        <v>0.36734450728200624</v>
      </c>
      <c r="J392" s="53">
        <f t="shared" si="49"/>
        <v>0</v>
      </c>
      <c r="K392" s="53">
        <f t="shared" si="50"/>
        <v>718.14</v>
      </c>
      <c r="L392" s="53">
        <f t="shared" si="51"/>
        <v>1</v>
      </c>
      <c r="M392" s="53">
        <f t="shared" si="51"/>
        <v>2</v>
      </c>
      <c r="N392" s="53">
        <f t="shared" si="52"/>
        <v>0.2784972289525719</v>
      </c>
    </row>
    <row r="393" spans="1:14" ht="15" customHeight="1" x14ac:dyDescent="0.2">
      <c r="A393" s="58">
        <v>34</v>
      </c>
      <c r="B393" s="61" t="s">
        <v>47</v>
      </c>
      <c r="C393" s="53">
        <v>1197.0141544860828</v>
      </c>
      <c r="D393" s="53">
        <v>134.54584551391713</v>
      </c>
      <c r="E393" s="53">
        <v>217</v>
      </c>
      <c r="F393" s="53">
        <v>292</v>
      </c>
      <c r="G393" s="53">
        <v>0</v>
      </c>
      <c r="H393" s="53">
        <v>0</v>
      </c>
      <c r="I393" s="53">
        <f t="shared" si="48"/>
        <v>24.394030672541639</v>
      </c>
      <c r="J393" s="53">
        <f t="shared" si="49"/>
        <v>0</v>
      </c>
      <c r="K393" s="53">
        <f t="shared" si="50"/>
        <v>1331.56</v>
      </c>
      <c r="L393" s="53">
        <f t="shared" si="51"/>
        <v>217</v>
      </c>
      <c r="M393" s="53">
        <f t="shared" si="51"/>
        <v>292</v>
      </c>
      <c r="N393" s="53">
        <f t="shared" si="52"/>
        <v>21.929165790501369</v>
      </c>
    </row>
    <row r="394" spans="1:14" ht="15" customHeight="1" x14ac:dyDescent="0.2">
      <c r="A394" s="58">
        <v>35</v>
      </c>
      <c r="B394" s="61" t="s">
        <v>48</v>
      </c>
      <c r="C394" s="53">
        <v>0</v>
      </c>
      <c r="D394" s="53">
        <v>0</v>
      </c>
      <c r="E394" s="53">
        <v>0</v>
      </c>
      <c r="F394" s="53">
        <v>0</v>
      </c>
      <c r="G394" s="53">
        <v>0</v>
      </c>
      <c r="H394" s="53">
        <v>0</v>
      </c>
      <c r="I394" s="53" t="e">
        <f t="shared" si="48"/>
        <v>#DIV/0!</v>
      </c>
      <c r="J394" s="53" t="e">
        <f t="shared" si="49"/>
        <v>#DIV/0!</v>
      </c>
      <c r="K394" s="53">
        <f t="shared" si="50"/>
        <v>0</v>
      </c>
      <c r="L394" s="53">
        <f t="shared" si="51"/>
        <v>0</v>
      </c>
      <c r="M394" s="53">
        <f t="shared" si="51"/>
        <v>0</v>
      </c>
      <c r="N394" s="53" t="e">
        <f t="shared" si="52"/>
        <v>#DIV/0!</v>
      </c>
    </row>
    <row r="395" spans="1:14" ht="15" customHeight="1" x14ac:dyDescent="0.2">
      <c r="A395" s="58">
        <v>36</v>
      </c>
      <c r="B395" s="61" t="s">
        <v>49</v>
      </c>
      <c r="C395" s="53">
        <v>112.52</v>
      </c>
      <c r="D395" s="53">
        <v>3.480000000000004</v>
      </c>
      <c r="E395" s="53">
        <v>121</v>
      </c>
      <c r="F395" s="53">
        <v>161.61000000000001</v>
      </c>
      <c r="G395" s="53">
        <v>0</v>
      </c>
      <c r="H395" s="53">
        <v>0</v>
      </c>
      <c r="I395" s="53">
        <f t="shared" si="48"/>
        <v>143.62779950231072</v>
      </c>
      <c r="J395" s="53">
        <f t="shared" si="49"/>
        <v>0</v>
      </c>
      <c r="K395" s="53">
        <f t="shared" si="50"/>
        <v>116</v>
      </c>
      <c r="L395" s="53">
        <f t="shared" si="51"/>
        <v>121</v>
      </c>
      <c r="M395" s="53">
        <f t="shared" si="51"/>
        <v>161.61000000000001</v>
      </c>
      <c r="N395" s="53">
        <f t="shared" si="52"/>
        <v>139.31896551724139</v>
      </c>
    </row>
    <row r="396" spans="1:14" ht="15" customHeight="1" x14ac:dyDescent="0.2">
      <c r="A396" s="66"/>
      <c r="B396" s="67" t="s">
        <v>6</v>
      </c>
      <c r="C396" s="54">
        <f t="shared" ref="C396:H396" si="53">SUM(C360:C395)</f>
        <v>25380.348285140946</v>
      </c>
      <c r="D396" s="54">
        <f t="shared" si="53"/>
        <v>11714.60171485906</v>
      </c>
      <c r="E396" s="54">
        <f t="shared" si="53"/>
        <v>4439</v>
      </c>
      <c r="F396" s="54">
        <f t="shared" si="53"/>
        <v>9406.3300000000017</v>
      </c>
      <c r="G396" s="54">
        <f t="shared" si="53"/>
        <v>0</v>
      </c>
      <c r="H396" s="54">
        <f t="shared" si="53"/>
        <v>0</v>
      </c>
      <c r="I396" s="54">
        <f t="shared" si="48"/>
        <v>37.061469347554166</v>
      </c>
      <c r="J396" s="54">
        <f t="shared" si="49"/>
        <v>0</v>
      </c>
      <c r="K396" s="54">
        <f t="shared" si="50"/>
        <v>37094.950000000004</v>
      </c>
      <c r="L396" s="54">
        <f t="shared" si="51"/>
        <v>4439</v>
      </c>
      <c r="M396" s="54">
        <f t="shared" si="51"/>
        <v>9406.3300000000017</v>
      </c>
      <c r="N396" s="54">
        <f t="shared" si="52"/>
        <v>25.357440837634236</v>
      </c>
    </row>
    <row r="397" spans="1:14" ht="15" customHeight="1" x14ac:dyDescent="0.2">
      <c r="A397" s="109" t="s">
        <v>66</v>
      </c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</row>
    <row r="398" spans="1:14" ht="15" customHeight="1" x14ac:dyDescent="0.2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</row>
    <row r="399" spans="1:14" ht="15" customHeight="1" x14ac:dyDescent="0.2">
      <c r="A399" s="111" t="str">
        <f>A3</f>
        <v>Disbursements under Crop Loans - 30.09.2020</v>
      </c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</row>
    <row r="400" spans="1:14" ht="15" customHeight="1" x14ac:dyDescent="0.2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112" t="s">
        <v>2</v>
      </c>
      <c r="L400" s="112"/>
      <c r="M400" s="112"/>
      <c r="N400" s="112"/>
    </row>
    <row r="401" spans="1:14" ht="39.950000000000003" customHeight="1" x14ac:dyDescent="0.2">
      <c r="A401" s="113" t="s">
        <v>3</v>
      </c>
      <c r="B401" s="113" t="s">
        <v>56</v>
      </c>
      <c r="C401" s="102" t="str">
        <f>C5</f>
        <v>Crop Loan Target 
ACP 2020-21</v>
      </c>
      <c r="D401" s="102"/>
      <c r="E401" s="116" t="str">
        <f>E5</f>
        <v>Cumulative Achievement from 
01.04.2020</v>
      </c>
      <c r="F401" s="117"/>
      <c r="G401" s="117"/>
      <c r="H401" s="118"/>
      <c r="I401" s="102" t="s">
        <v>5</v>
      </c>
      <c r="J401" s="102"/>
      <c r="K401" s="102" t="s">
        <v>6</v>
      </c>
      <c r="L401" s="102"/>
      <c r="M401" s="102"/>
      <c r="N401" s="102"/>
    </row>
    <row r="402" spans="1:14" ht="15" customHeight="1" x14ac:dyDescent="0.2">
      <c r="A402" s="114"/>
      <c r="B402" s="114"/>
      <c r="C402" s="103" t="s">
        <v>7</v>
      </c>
      <c r="D402" s="103" t="s">
        <v>8</v>
      </c>
      <c r="E402" s="105" t="s">
        <v>7</v>
      </c>
      <c r="F402" s="106"/>
      <c r="G402" s="105" t="s">
        <v>8</v>
      </c>
      <c r="H402" s="106"/>
      <c r="I402" s="103" t="s">
        <v>7</v>
      </c>
      <c r="J402" s="103" t="s">
        <v>8</v>
      </c>
      <c r="K402" s="103" t="s">
        <v>9</v>
      </c>
      <c r="L402" s="107" t="s">
        <v>10</v>
      </c>
      <c r="M402" s="107"/>
      <c r="N402" s="103" t="s">
        <v>11</v>
      </c>
    </row>
    <row r="403" spans="1:14" ht="15" customHeight="1" x14ac:dyDescent="0.2">
      <c r="A403" s="115"/>
      <c r="B403" s="115"/>
      <c r="C403" s="104"/>
      <c r="D403" s="104"/>
      <c r="E403" s="57" t="s">
        <v>12</v>
      </c>
      <c r="F403" s="57" t="s">
        <v>13</v>
      </c>
      <c r="G403" s="57" t="s">
        <v>12</v>
      </c>
      <c r="H403" s="57" t="s">
        <v>13</v>
      </c>
      <c r="I403" s="104"/>
      <c r="J403" s="104"/>
      <c r="K403" s="104"/>
      <c r="L403" s="57" t="s">
        <v>12</v>
      </c>
      <c r="M403" s="57" t="s">
        <v>13</v>
      </c>
      <c r="N403" s="104"/>
    </row>
    <row r="404" spans="1:14" ht="15" customHeight="1" x14ac:dyDescent="0.2">
      <c r="A404" s="58">
        <v>1</v>
      </c>
      <c r="B404" s="61" t="s">
        <v>14</v>
      </c>
      <c r="C404" s="53">
        <v>1397.5508877905704</v>
      </c>
      <c r="D404" s="53">
        <v>753.85911220942944</v>
      </c>
      <c r="E404" s="53">
        <v>274</v>
      </c>
      <c r="F404" s="53">
        <v>545</v>
      </c>
      <c r="G404" s="53">
        <v>0</v>
      </c>
      <c r="H404" s="53">
        <v>0</v>
      </c>
      <c r="I404" s="53">
        <f t="shared" ref="I404:I440" si="54">(F404/C404)*100</f>
        <v>38.996791083694035</v>
      </c>
      <c r="J404" s="53">
        <f t="shared" ref="J404:J440" si="55">(H404/D404)*100</f>
        <v>0</v>
      </c>
      <c r="K404" s="53">
        <f t="shared" ref="K404:K440" si="56">C404+D404</f>
        <v>2151.41</v>
      </c>
      <c r="L404" s="53">
        <f t="shared" ref="L404:M440" si="57">E404+G404</f>
        <v>274</v>
      </c>
      <c r="M404" s="53">
        <f t="shared" si="57"/>
        <v>545</v>
      </c>
      <c r="N404" s="53">
        <f t="shared" ref="N404:N440" si="58">(M404/K404)*100</f>
        <v>25.332223983341155</v>
      </c>
    </row>
    <row r="405" spans="1:14" ht="15" customHeight="1" x14ac:dyDescent="0.2">
      <c r="A405" s="58">
        <v>2</v>
      </c>
      <c r="B405" s="61" t="s">
        <v>15</v>
      </c>
      <c r="C405" s="53">
        <v>342</v>
      </c>
      <c r="D405" s="53">
        <v>18</v>
      </c>
      <c r="E405" s="53">
        <v>616</v>
      </c>
      <c r="F405" s="53">
        <v>534.16999999999996</v>
      </c>
      <c r="G405" s="53">
        <v>0</v>
      </c>
      <c r="H405" s="53">
        <v>0</v>
      </c>
      <c r="I405" s="53">
        <f t="shared" si="54"/>
        <v>156.19005847953215</v>
      </c>
      <c r="J405" s="53">
        <f t="shared" si="55"/>
        <v>0</v>
      </c>
      <c r="K405" s="53">
        <f t="shared" si="56"/>
        <v>360</v>
      </c>
      <c r="L405" s="53">
        <f t="shared" si="57"/>
        <v>616</v>
      </c>
      <c r="M405" s="53">
        <f t="shared" si="57"/>
        <v>534.16999999999996</v>
      </c>
      <c r="N405" s="53">
        <f t="shared" si="58"/>
        <v>148.38055555555553</v>
      </c>
    </row>
    <row r="406" spans="1:14" ht="15" customHeight="1" x14ac:dyDescent="0.2">
      <c r="A406" s="58">
        <v>3</v>
      </c>
      <c r="B406" s="61" t="s">
        <v>16</v>
      </c>
      <c r="C406" s="53">
        <v>1120</v>
      </c>
      <c r="D406" s="53">
        <v>280</v>
      </c>
      <c r="E406" s="53">
        <v>2777</v>
      </c>
      <c r="F406" s="53">
        <v>1997.01</v>
      </c>
      <c r="G406" s="53">
        <v>0</v>
      </c>
      <c r="H406" s="53">
        <v>0</v>
      </c>
      <c r="I406" s="53">
        <f t="shared" si="54"/>
        <v>178.30446428571429</v>
      </c>
      <c r="J406" s="53">
        <f t="shared" si="55"/>
        <v>0</v>
      </c>
      <c r="K406" s="53">
        <f t="shared" si="56"/>
        <v>1400</v>
      </c>
      <c r="L406" s="53">
        <f t="shared" si="57"/>
        <v>2777</v>
      </c>
      <c r="M406" s="53">
        <f t="shared" si="57"/>
        <v>1997.01</v>
      </c>
      <c r="N406" s="53">
        <f t="shared" si="58"/>
        <v>142.64357142857142</v>
      </c>
    </row>
    <row r="407" spans="1:14" ht="15" customHeight="1" x14ac:dyDescent="0.2">
      <c r="A407" s="58">
        <v>4</v>
      </c>
      <c r="B407" s="61" t="s">
        <v>17</v>
      </c>
      <c r="C407" s="53">
        <v>0</v>
      </c>
      <c r="D407" s="53">
        <v>0</v>
      </c>
      <c r="E407" s="53">
        <v>1024</v>
      </c>
      <c r="F407" s="53">
        <v>1102</v>
      </c>
      <c r="G407" s="53">
        <v>0</v>
      </c>
      <c r="H407" s="53">
        <v>0</v>
      </c>
      <c r="I407" s="53" t="e">
        <f t="shared" si="54"/>
        <v>#DIV/0!</v>
      </c>
      <c r="J407" s="53" t="e">
        <f t="shared" si="55"/>
        <v>#DIV/0!</v>
      </c>
      <c r="K407" s="53">
        <f t="shared" si="56"/>
        <v>0</v>
      </c>
      <c r="L407" s="53">
        <f t="shared" si="57"/>
        <v>1024</v>
      </c>
      <c r="M407" s="53">
        <f t="shared" si="57"/>
        <v>1102</v>
      </c>
      <c r="N407" s="53" t="e">
        <f t="shared" si="58"/>
        <v>#DIV/0!</v>
      </c>
    </row>
    <row r="408" spans="1:14" ht="15" customHeight="1" x14ac:dyDescent="0.2">
      <c r="A408" s="58">
        <v>5</v>
      </c>
      <c r="B408" s="61" t="s">
        <v>18</v>
      </c>
      <c r="C408" s="53">
        <v>0</v>
      </c>
      <c r="D408" s="53">
        <v>0</v>
      </c>
      <c r="E408" s="53">
        <v>0</v>
      </c>
      <c r="F408" s="53">
        <v>0</v>
      </c>
      <c r="G408" s="53">
        <v>0</v>
      </c>
      <c r="H408" s="53">
        <v>0</v>
      </c>
      <c r="I408" s="53" t="e">
        <f t="shared" si="54"/>
        <v>#DIV/0!</v>
      </c>
      <c r="J408" s="53" t="e">
        <f t="shared" si="55"/>
        <v>#DIV/0!</v>
      </c>
      <c r="K408" s="53">
        <f t="shared" si="56"/>
        <v>0</v>
      </c>
      <c r="L408" s="53">
        <f t="shared" si="57"/>
        <v>0</v>
      </c>
      <c r="M408" s="53">
        <f t="shared" si="57"/>
        <v>0</v>
      </c>
      <c r="N408" s="53" t="e">
        <f t="shared" si="58"/>
        <v>#DIV/0!</v>
      </c>
    </row>
    <row r="409" spans="1:14" ht="15" customHeight="1" x14ac:dyDescent="0.2">
      <c r="A409" s="58">
        <v>6</v>
      </c>
      <c r="B409" s="61" t="s">
        <v>19</v>
      </c>
      <c r="C409" s="53">
        <v>0</v>
      </c>
      <c r="D409" s="53">
        <v>0</v>
      </c>
      <c r="E409" s="53">
        <v>213</v>
      </c>
      <c r="F409" s="53">
        <v>121</v>
      </c>
      <c r="G409" s="53">
        <v>0</v>
      </c>
      <c r="H409" s="53">
        <v>0</v>
      </c>
      <c r="I409" s="53" t="e">
        <f t="shared" si="54"/>
        <v>#DIV/0!</v>
      </c>
      <c r="J409" s="53" t="e">
        <f t="shared" si="55"/>
        <v>#DIV/0!</v>
      </c>
      <c r="K409" s="53">
        <f t="shared" si="56"/>
        <v>0</v>
      </c>
      <c r="L409" s="53">
        <f t="shared" si="57"/>
        <v>213</v>
      </c>
      <c r="M409" s="53">
        <f t="shared" si="57"/>
        <v>121</v>
      </c>
      <c r="N409" s="53" t="e">
        <f t="shared" si="58"/>
        <v>#DIV/0!</v>
      </c>
    </row>
    <row r="410" spans="1:14" ht="15" customHeight="1" x14ac:dyDescent="0.2">
      <c r="A410" s="58">
        <v>7</v>
      </c>
      <c r="B410" s="61" t="s">
        <v>20</v>
      </c>
      <c r="C410" s="53">
        <v>0</v>
      </c>
      <c r="D410" s="53">
        <v>0</v>
      </c>
      <c r="E410" s="53">
        <v>312</v>
      </c>
      <c r="F410" s="53">
        <v>256</v>
      </c>
      <c r="G410" s="53">
        <v>0</v>
      </c>
      <c r="H410" s="53">
        <v>0</v>
      </c>
      <c r="I410" s="53" t="e">
        <f t="shared" si="54"/>
        <v>#DIV/0!</v>
      </c>
      <c r="J410" s="53" t="e">
        <f t="shared" si="55"/>
        <v>#DIV/0!</v>
      </c>
      <c r="K410" s="53">
        <f t="shared" si="56"/>
        <v>0</v>
      </c>
      <c r="L410" s="53">
        <f t="shared" si="57"/>
        <v>312</v>
      </c>
      <c r="M410" s="53">
        <f t="shared" si="57"/>
        <v>256</v>
      </c>
      <c r="N410" s="53" t="e">
        <f t="shared" si="58"/>
        <v>#DIV/0!</v>
      </c>
    </row>
    <row r="411" spans="1:14" ht="15" customHeight="1" x14ac:dyDescent="0.2">
      <c r="A411" s="58">
        <v>8</v>
      </c>
      <c r="B411" s="61" t="s">
        <v>21</v>
      </c>
      <c r="C411" s="53">
        <v>669.64285714285711</v>
      </c>
      <c r="D411" s="53">
        <v>80.35714285714289</v>
      </c>
      <c r="E411" s="53">
        <v>653</v>
      </c>
      <c r="F411" s="53">
        <v>628.09</v>
      </c>
      <c r="G411" s="53">
        <v>0</v>
      </c>
      <c r="H411" s="53">
        <v>0</v>
      </c>
      <c r="I411" s="53">
        <f t="shared" si="54"/>
        <v>93.794773333333353</v>
      </c>
      <c r="J411" s="53">
        <f t="shared" si="55"/>
        <v>0</v>
      </c>
      <c r="K411" s="53">
        <f t="shared" si="56"/>
        <v>750</v>
      </c>
      <c r="L411" s="53">
        <f t="shared" si="57"/>
        <v>653</v>
      </c>
      <c r="M411" s="53">
        <f t="shared" si="57"/>
        <v>628.09</v>
      </c>
      <c r="N411" s="53">
        <f t="shared" si="58"/>
        <v>83.745333333333335</v>
      </c>
    </row>
    <row r="412" spans="1:14" ht="15" customHeight="1" x14ac:dyDescent="0.2">
      <c r="A412" s="58">
        <v>9</v>
      </c>
      <c r="B412" s="61" t="s">
        <v>22</v>
      </c>
      <c r="C412" s="53">
        <v>86.291399999999996</v>
      </c>
      <c r="D412" s="53">
        <v>15.828600000000009</v>
      </c>
      <c r="E412" s="53">
        <v>59</v>
      </c>
      <c r="F412" s="53">
        <v>85</v>
      </c>
      <c r="G412" s="53">
        <v>0</v>
      </c>
      <c r="H412" s="53">
        <v>0</v>
      </c>
      <c r="I412" s="53">
        <f t="shared" si="54"/>
        <v>98.503442985048338</v>
      </c>
      <c r="J412" s="53">
        <f t="shared" si="55"/>
        <v>0</v>
      </c>
      <c r="K412" s="53">
        <f t="shared" si="56"/>
        <v>102.12</v>
      </c>
      <c r="L412" s="53">
        <f t="shared" si="57"/>
        <v>59</v>
      </c>
      <c r="M412" s="53">
        <f t="shared" si="57"/>
        <v>85</v>
      </c>
      <c r="N412" s="53">
        <f t="shared" si="58"/>
        <v>83.23540932236584</v>
      </c>
    </row>
    <row r="413" spans="1:14" ht="15" customHeight="1" x14ac:dyDescent="0.2">
      <c r="A413" s="58">
        <v>10</v>
      </c>
      <c r="B413" s="61" t="s">
        <v>23</v>
      </c>
      <c r="C413" s="53">
        <v>0</v>
      </c>
      <c r="D413" s="53">
        <v>0</v>
      </c>
      <c r="E413" s="53">
        <v>0</v>
      </c>
      <c r="F413" s="53">
        <v>0</v>
      </c>
      <c r="G413" s="53">
        <v>0</v>
      </c>
      <c r="H413" s="53">
        <v>0</v>
      </c>
      <c r="I413" s="53" t="e">
        <f t="shared" si="54"/>
        <v>#DIV/0!</v>
      </c>
      <c r="J413" s="53" t="e">
        <f t="shared" si="55"/>
        <v>#DIV/0!</v>
      </c>
      <c r="K413" s="53">
        <f t="shared" si="56"/>
        <v>0</v>
      </c>
      <c r="L413" s="53">
        <f t="shared" si="57"/>
        <v>0</v>
      </c>
      <c r="M413" s="53">
        <f t="shared" si="57"/>
        <v>0</v>
      </c>
      <c r="N413" s="53" t="e">
        <f t="shared" si="58"/>
        <v>#DIV/0!</v>
      </c>
    </row>
    <row r="414" spans="1:14" ht="15" customHeight="1" x14ac:dyDescent="0.2">
      <c r="A414" s="58">
        <v>11</v>
      </c>
      <c r="B414" s="61" t="s">
        <v>24</v>
      </c>
      <c r="C414" s="53">
        <v>23.165999999999997</v>
      </c>
      <c r="D414" s="53">
        <v>2.5740000000000016</v>
      </c>
      <c r="E414" s="53">
        <v>23</v>
      </c>
      <c r="F414" s="53">
        <v>9.36</v>
      </c>
      <c r="G414" s="53">
        <v>0</v>
      </c>
      <c r="H414" s="53">
        <v>0</v>
      </c>
      <c r="I414" s="53">
        <f t="shared" si="54"/>
        <v>40.404040404040408</v>
      </c>
      <c r="J414" s="53">
        <f t="shared" si="55"/>
        <v>0</v>
      </c>
      <c r="K414" s="53">
        <f t="shared" si="56"/>
        <v>25.74</v>
      </c>
      <c r="L414" s="53">
        <f t="shared" si="57"/>
        <v>23</v>
      </c>
      <c r="M414" s="53">
        <f t="shared" si="57"/>
        <v>9.36</v>
      </c>
      <c r="N414" s="53">
        <f t="shared" si="58"/>
        <v>36.363636363636367</v>
      </c>
    </row>
    <row r="415" spans="1:14" ht="15" customHeight="1" x14ac:dyDescent="0.2">
      <c r="A415" s="58">
        <v>12</v>
      </c>
      <c r="B415" s="61" t="s">
        <v>25</v>
      </c>
      <c r="C415" s="53">
        <v>0</v>
      </c>
      <c r="D415" s="53">
        <v>0</v>
      </c>
      <c r="E415" s="53">
        <v>163</v>
      </c>
      <c r="F415" s="53">
        <v>137</v>
      </c>
      <c r="G415" s="53">
        <v>0</v>
      </c>
      <c r="H415" s="53">
        <v>0</v>
      </c>
      <c r="I415" s="53" t="e">
        <f t="shared" si="54"/>
        <v>#DIV/0!</v>
      </c>
      <c r="J415" s="53" t="e">
        <f t="shared" si="55"/>
        <v>#DIV/0!</v>
      </c>
      <c r="K415" s="53">
        <f t="shared" si="56"/>
        <v>0</v>
      </c>
      <c r="L415" s="53">
        <f t="shared" si="57"/>
        <v>163</v>
      </c>
      <c r="M415" s="53">
        <f t="shared" si="57"/>
        <v>137</v>
      </c>
      <c r="N415" s="53" t="e">
        <f t="shared" si="58"/>
        <v>#DIV/0!</v>
      </c>
    </row>
    <row r="416" spans="1:14" ht="15" customHeight="1" x14ac:dyDescent="0.2">
      <c r="A416" s="58">
        <v>13</v>
      </c>
      <c r="B416" s="61" t="s">
        <v>26</v>
      </c>
      <c r="C416" s="53">
        <v>102.73021189193722</v>
      </c>
      <c r="D416" s="53">
        <v>12.909788108062784</v>
      </c>
      <c r="E416" s="53">
        <v>28</v>
      </c>
      <c r="F416" s="53">
        <v>85.71</v>
      </c>
      <c r="G416" s="53">
        <v>0</v>
      </c>
      <c r="H416" s="53">
        <v>0</v>
      </c>
      <c r="I416" s="53">
        <f t="shared" si="54"/>
        <v>83.432126169620943</v>
      </c>
      <c r="J416" s="53">
        <f t="shared" si="55"/>
        <v>0</v>
      </c>
      <c r="K416" s="53">
        <f t="shared" si="56"/>
        <v>115.64</v>
      </c>
      <c r="L416" s="53">
        <f t="shared" si="57"/>
        <v>28</v>
      </c>
      <c r="M416" s="53">
        <f t="shared" si="57"/>
        <v>85.71</v>
      </c>
      <c r="N416" s="53">
        <f t="shared" si="58"/>
        <v>74.117952265652022</v>
      </c>
    </row>
    <row r="417" spans="1:14" ht="15" customHeight="1" x14ac:dyDescent="0.2">
      <c r="A417" s="58">
        <v>14</v>
      </c>
      <c r="B417" s="61" t="s">
        <v>27</v>
      </c>
      <c r="C417" s="53">
        <v>206.28540475000005</v>
      </c>
      <c r="D417" s="53">
        <v>89.644595249999952</v>
      </c>
      <c r="E417" s="53">
        <v>169</v>
      </c>
      <c r="F417" s="53">
        <v>187.77</v>
      </c>
      <c r="G417" s="53">
        <v>0</v>
      </c>
      <c r="H417" s="53">
        <v>0</v>
      </c>
      <c r="I417" s="53">
        <f t="shared" si="54"/>
        <v>91.024374810986217</v>
      </c>
      <c r="J417" s="53">
        <f t="shared" si="55"/>
        <v>0</v>
      </c>
      <c r="K417" s="53">
        <f t="shared" si="56"/>
        <v>295.93</v>
      </c>
      <c r="L417" s="53">
        <f t="shared" si="57"/>
        <v>169</v>
      </c>
      <c r="M417" s="53">
        <f t="shared" si="57"/>
        <v>187.77</v>
      </c>
      <c r="N417" s="53">
        <f t="shared" si="58"/>
        <v>63.45081607136823</v>
      </c>
    </row>
    <row r="418" spans="1:14" ht="15" customHeight="1" x14ac:dyDescent="0.2">
      <c r="A418" s="58">
        <v>15</v>
      </c>
      <c r="B418" s="61" t="s">
        <v>28</v>
      </c>
      <c r="C418" s="53">
        <v>49.999975808609328</v>
      </c>
      <c r="D418" s="53">
        <v>50.000024191390672</v>
      </c>
      <c r="E418" s="53">
        <v>4</v>
      </c>
      <c r="F418" s="53">
        <v>5</v>
      </c>
      <c r="G418" s="53">
        <v>0</v>
      </c>
      <c r="H418" s="53">
        <v>0</v>
      </c>
      <c r="I418" s="53">
        <f t="shared" si="54"/>
        <v>10.000004838280475</v>
      </c>
      <c r="J418" s="53">
        <f t="shared" si="55"/>
        <v>0</v>
      </c>
      <c r="K418" s="53">
        <f t="shared" si="56"/>
        <v>100</v>
      </c>
      <c r="L418" s="53">
        <f t="shared" si="57"/>
        <v>4</v>
      </c>
      <c r="M418" s="53">
        <f t="shared" si="57"/>
        <v>5</v>
      </c>
      <c r="N418" s="53">
        <f t="shared" si="58"/>
        <v>5</v>
      </c>
    </row>
    <row r="419" spans="1:14" ht="15" customHeight="1" x14ac:dyDescent="0.2">
      <c r="A419" s="58">
        <v>16</v>
      </c>
      <c r="B419" s="61" t="s">
        <v>29</v>
      </c>
      <c r="C419" s="53">
        <v>1141.9380353244137</v>
      </c>
      <c r="D419" s="53">
        <v>287.0619646755863</v>
      </c>
      <c r="E419" s="53">
        <v>468</v>
      </c>
      <c r="F419" s="53">
        <v>238.04</v>
      </c>
      <c r="G419" s="53">
        <v>0</v>
      </c>
      <c r="H419" s="53">
        <v>0</v>
      </c>
      <c r="I419" s="53">
        <f t="shared" si="54"/>
        <v>20.845264159396802</v>
      </c>
      <c r="J419" s="53">
        <f t="shared" si="55"/>
        <v>0</v>
      </c>
      <c r="K419" s="53">
        <f t="shared" si="56"/>
        <v>1429</v>
      </c>
      <c r="L419" s="53">
        <f t="shared" si="57"/>
        <v>468</v>
      </c>
      <c r="M419" s="53">
        <f t="shared" si="57"/>
        <v>238.04</v>
      </c>
      <c r="N419" s="53">
        <f t="shared" si="58"/>
        <v>16.65780265920224</v>
      </c>
    </row>
    <row r="420" spans="1:14" ht="15" customHeight="1" x14ac:dyDescent="0.2">
      <c r="A420" s="58">
        <v>17</v>
      </c>
      <c r="B420" s="61" t="s">
        <v>30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 t="e">
        <f>(F420/C420)*100</f>
        <v>#DIV/0!</v>
      </c>
      <c r="J420" s="53" t="e">
        <f>(H420/D420)*100</f>
        <v>#DIV/0!</v>
      </c>
      <c r="K420" s="53">
        <f>C420+D420</f>
        <v>0</v>
      </c>
      <c r="L420" s="53">
        <f>E420+G420</f>
        <v>0</v>
      </c>
      <c r="M420" s="53">
        <f>F420+H420</f>
        <v>0</v>
      </c>
      <c r="N420" s="53" t="e">
        <f>(M420/K420)*100</f>
        <v>#DIV/0!</v>
      </c>
    </row>
    <row r="421" spans="1:14" ht="15" customHeight="1" x14ac:dyDescent="0.2">
      <c r="A421" s="58">
        <v>18</v>
      </c>
      <c r="B421" s="65" t="s">
        <v>31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 t="e">
        <f>(F421/C421)*100</f>
        <v>#DIV/0!</v>
      </c>
      <c r="J421" s="53" t="e">
        <f>(H421/D421)*100</f>
        <v>#DIV/0!</v>
      </c>
      <c r="K421" s="53">
        <f>C421+D421</f>
        <v>0</v>
      </c>
      <c r="L421" s="53">
        <f>E421+G421</f>
        <v>0</v>
      </c>
      <c r="M421" s="53">
        <f>F421+H421</f>
        <v>0</v>
      </c>
      <c r="N421" s="53" t="e">
        <f>(M421/K421)*100</f>
        <v>#DIV/0!</v>
      </c>
    </row>
    <row r="422" spans="1:14" ht="15" customHeight="1" x14ac:dyDescent="0.2">
      <c r="A422" s="58">
        <v>19</v>
      </c>
      <c r="B422" s="61" t="s">
        <v>32</v>
      </c>
      <c r="C422" s="53">
        <v>217.5</v>
      </c>
      <c r="D422" s="53">
        <v>32.5</v>
      </c>
      <c r="E422" s="53">
        <v>872</v>
      </c>
      <c r="F422" s="53">
        <v>827.04</v>
      </c>
      <c r="G422" s="53">
        <v>0</v>
      </c>
      <c r="H422" s="53">
        <v>0</v>
      </c>
      <c r="I422" s="53">
        <f t="shared" si="54"/>
        <v>380.24827586206891</v>
      </c>
      <c r="J422" s="53">
        <f t="shared" si="55"/>
        <v>0</v>
      </c>
      <c r="K422" s="53">
        <f t="shared" si="56"/>
        <v>250</v>
      </c>
      <c r="L422" s="53">
        <f t="shared" si="57"/>
        <v>872</v>
      </c>
      <c r="M422" s="53">
        <f t="shared" si="57"/>
        <v>827.04</v>
      </c>
      <c r="N422" s="53">
        <f t="shared" si="58"/>
        <v>330.81599999999997</v>
      </c>
    </row>
    <row r="423" spans="1:14" ht="15" customHeight="1" x14ac:dyDescent="0.2">
      <c r="A423" s="58">
        <v>20</v>
      </c>
      <c r="B423" s="61" t="s">
        <v>33</v>
      </c>
      <c r="C423" s="53">
        <v>0</v>
      </c>
      <c r="D423" s="53">
        <v>0</v>
      </c>
      <c r="E423" s="53">
        <v>5</v>
      </c>
      <c r="F423" s="53">
        <v>4</v>
      </c>
      <c r="G423" s="53">
        <v>0</v>
      </c>
      <c r="H423" s="53">
        <v>0</v>
      </c>
      <c r="I423" s="53" t="e">
        <f t="shared" si="54"/>
        <v>#DIV/0!</v>
      </c>
      <c r="J423" s="53" t="e">
        <f t="shared" si="55"/>
        <v>#DIV/0!</v>
      </c>
      <c r="K423" s="53">
        <f t="shared" si="56"/>
        <v>0</v>
      </c>
      <c r="L423" s="53">
        <f t="shared" si="57"/>
        <v>5</v>
      </c>
      <c r="M423" s="53">
        <f t="shared" si="57"/>
        <v>4</v>
      </c>
      <c r="N423" s="53" t="e">
        <f t="shared" si="58"/>
        <v>#DIV/0!</v>
      </c>
    </row>
    <row r="424" spans="1:14" ht="15" customHeight="1" x14ac:dyDescent="0.2">
      <c r="A424" s="58">
        <v>21</v>
      </c>
      <c r="B424" s="61" t="s">
        <v>34</v>
      </c>
      <c r="C424" s="53">
        <v>0</v>
      </c>
      <c r="D424" s="53">
        <v>0</v>
      </c>
      <c r="E424" s="53">
        <v>0</v>
      </c>
      <c r="F424" s="53">
        <v>0</v>
      </c>
      <c r="G424" s="53">
        <v>0</v>
      </c>
      <c r="H424" s="53">
        <v>0</v>
      </c>
      <c r="I424" s="53" t="e">
        <f t="shared" si="54"/>
        <v>#DIV/0!</v>
      </c>
      <c r="J424" s="53" t="e">
        <f t="shared" si="55"/>
        <v>#DIV/0!</v>
      </c>
      <c r="K424" s="53">
        <f t="shared" si="56"/>
        <v>0</v>
      </c>
      <c r="L424" s="53">
        <f t="shared" si="57"/>
        <v>0</v>
      </c>
      <c r="M424" s="53">
        <f t="shared" si="57"/>
        <v>0</v>
      </c>
      <c r="N424" s="53" t="e">
        <f t="shared" si="58"/>
        <v>#DIV/0!</v>
      </c>
    </row>
    <row r="425" spans="1:14" ht="15" customHeight="1" x14ac:dyDescent="0.2">
      <c r="A425" s="58">
        <v>22</v>
      </c>
      <c r="B425" s="61" t="s">
        <v>35</v>
      </c>
      <c r="C425" s="53">
        <v>3392.9517460317461</v>
      </c>
      <c r="D425" s="53">
        <v>1465.138253968254</v>
      </c>
      <c r="E425" s="53">
        <v>791</v>
      </c>
      <c r="F425" s="53">
        <v>1261</v>
      </c>
      <c r="G425" s="53">
        <v>0</v>
      </c>
      <c r="H425" s="53">
        <v>0</v>
      </c>
      <c r="I425" s="53">
        <f t="shared" si="54"/>
        <v>37.165279508463762</v>
      </c>
      <c r="J425" s="53">
        <f t="shared" si="55"/>
        <v>0</v>
      </c>
      <c r="K425" s="53">
        <f t="shared" si="56"/>
        <v>4858.09</v>
      </c>
      <c r="L425" s="53">
        <f t="shared" si="57"/>
        <v>791</v>
      </c>
      <c r="M425" s="53">
        <f t="shared" si="57"/>
        <v>1261</v>
      </c>
      <c r="N425" s="53">
        <f t="shared" si="58"/>
        <v>25.956703148768341</v>
      </c>
    </row>
    <row r="426" spans="1:14" ht="15" customHeight="1" x14ac:dyDescent="0.2">
      <c r="A426" s="58">
        <v>23</v>
      </c>
      <c r="B426" s="61" t="s">
        <v>36</v>
      </c>
      <c r="C426" s="53">
        <v>0</v>
      </c>
      <c r="D426" s="53">
        <v>0</v>
      </c>
      <c r="E426" s="53">
        <v>480</v>
      </c>
      <c r="F426" s="53">
        <v>613</v>
      </c>
      <c r="G426" s="53">
        <v>0</v>
      </c>
      <c r="H426" s="53">
        <v>0</v>
      </c>
      <c r="I426" s="53" t="e">
        <f t="shared" si="54"/>
        <v>#DIV/0!</v>
      </c>
      <c r="J426" s="53" t="e">
        <f t="shared" si="55"/>
        <v>#DIV/0!</v>
      </c>
      <c r="K426" s="53">
        <f t="shared" si="56"/>
        <v>0</v>
      </c>
      <c r="L426" s="53">
        <f t="shared" si="57"/>
        <v>480</v>
      </c>
      <c r="M426" s="53">
        <f t="shared" si="57"/>
        <v>613</v>
      </c>
      <c r="N426" s="53" t="e">
        <f t="shared" si="58"/>
        <v>#DIV/0!</v>
      </c>
    </row>
    <row r="427" spans="1:14" ht="15" customHeight="1" x14ac:dyDescent="0.2">
      <c r="A427" s="58">
        <v>24</v>
      </c>
      <c r="B427" s="59" t="s">
        <v>37</v>
      </c>
      <c r="C427" s="53">
        <v>40.692500000000003</v>
      </c>
      <c r="D427" s="53">
        <v>10.557499999999997</v>
      </c>
      <c r="E427" s="53">
        <v>15</v>
      </c>
      <c r="F427" s="53">
        <v>27</v>
      </c>
      <c r="G427" s="53">
        <v>0</v>
      </c>
      <c r="H427" s="53">
        <v>0</v>
      </c>
      <c r="I427" s="53">
        <f>(F427/C427)*100</f>
        <v>66.351293235854271</v>
      </c>
      <c r="J427" s="53">
        <f>(H427/D427)*100</f>
        <v>0</v>
      </c>
      <c r="K427" s="53">
        <f>C427+D427</f>
        <v>51.25</v>
      </c>
      <c r="L427" s="53">
        <f>E427+G427</f>
        <v>15</v>
      </c>
      <c r="M427" s="53">
        <f>F427+H427</f>
        <v>27</v>
      </c>
      <c r="N427" s="53">
        <f>(M427/K427)*100</f>
        <v>52.682926829268297</v>
      </c>
    </row>
    <row r="428" spans="1:14" ht="15" customHeight="1" x14ac:dyDescent="0.2">
      <c r="A428" s="58">
        <v>25</v>
      </c>
      <c r="B428" s="61" t="s">
        <v>38</v>
      </c>
      <c r="C428" s="53">
        <v>2880.0866714398762</v>
      </c>
      <c r="D428" s="53">
        <v>813.91332856012377</v>
      </c>
      <c r="E428" s="53">
        <v>2166</v>
      </c>
      <c r="F428" s="53">
        <v>1961</v>
      </c>
      <c r="G428" s="53">
        <v>0</v>
      </c>
      <c r="H428" s="53">
        <v>0</v>
      </c>
      <c r="I428" s="53">
        <f t="shared" si="54"/>
        <v>68.088228713603741</v>
      </c>
      <c r="J428" s="53">
        <f t="shared" si="55"/>
        <v>0</v>
      </c>
      <c r="K428" s="53">
        <f t="shared" si="56"/>
        <v>3694</v>
      </c>
      <c r="L428" s="53">
        <f t="shared" si="57"/>
        <v>2166</v>
      </c>
      <c r="M428" s="53">
        <f t="shared" si="57"/>
        <v>1961</v>
      </c>
      <c r="N428" s="53">
        <f t="shared" si="58"/>
        <v>53.086085544125602</v>
      </c>
    </row>
    <row r="429" spans="1:14" ht="15" customHeight="1" x14ac:dyDescent="0.2">
      <c r="A429" s="58">
        <v>26</v>
      </c>
      <c r="B429" s="61" t="s">
        <v>39</v>
      </c>
      <c r="C429" s="53">
        <v>66.956411234496272</v>
      </c>
      <c r="D429" s="53">
        <v>36.053588765503733</v>
      </c>
      <c r="E429" s="53">
        <v>150</v>
      </c>
      <c r="F429" s="53">
        <v>282</v>
      </c>
      <c r="G429" s="53">
        <v>0</v>
      </c>
      <c r="H429" s="53">
        <v>0</v>
      </c>
      <c r="I429" s="53">
        <f t="shared" si="54"/>
        <v>421.16952626444271</v>
      </c>
      <c r="J429" s="53">
        <f t="shared" si="55"/>
        <v>0</v>
      </c>
      <c r="K429" s="53">
        <f t="shared" si="56"/>
        <v>103.01</v>
      </c>
      <c r="L429" s="53">
        <f t="shared" si="57"/>
        <v>150</v>
      </c>
      <c r="M429" s="53">
        <f t="shared" si="57"/>
        <v>282</v>
      </c>
      <c r="N429" s="53">
        <f t="shared" si="58"/>
        <v>273.75982914280166</v>
      </c>
    </row>
    <row r="430" spans="1:14" ht="15" customHeight="1" x14ac:dyDescent="0.2">
      <c r="A430" s="58">
        <v>27</v>
      </c>
      <c r="B430" s="61" t="s">
        <v>40</v>
      </c>
      <c r="C430" s="53">
        <v>291.95377714285718</v>
      </c>
      <c r="D430" s="53">
        <v>73.086222857142843</v>
      </c>
      <c r="E430" s="53">
        <v>0</v>
      </c>
      <c r="F430" s="53">
        <v>0</v>
      </c>
      <c r="G430" s="53">
        <v>0</v>
      </c>
      <c r="H430" s="53">
        <v>0</v>
      </c>
      <c r="I430" s="53">
        <f t="shared" si="54"/>
        <v>0</v>
      </c>
      <c r="J430" s="53">
        <f t="shared" si="55"/>
        <v>0</v>
      </c>
      <c r="K430" s="53">
        <f t="shared" si="56"/>
        <v>365.04</v>
      </c>
      <c r="L430" s="53">
        <f t="shared" si="57"/>
        <v>0</v>
      </c>
      <c r="M430" s="53">
        <f t="shared" si="57"/>
        <v>0</v>
      </c>
      <c r="N430" s="53">
        <f t="shared" si="58"/>
        <v>0</v>
      </c>
    </row>
    <row r="431" spans="1:14" ht="15" customHeight="1" x14ac:dyDescent="0.2">
      <c r="A431" s="58">
        <v>28</v>
      </c>
      <c r="B431" s="61" t="s">
        <v>41</v>
      </c>
      <c r="C431" s="53">
        <v>13.795125577264654</v>
      </c>
      <c r="D431" s="53">
        <v>16.974874422735347</v>
      </c>
      <c r="E431" s="53">
        <v>5</v>
      </c>
      <c r="F431" s="53">
        <v>24</v>
      </c>
      <c r="G431" s="53">
        <v>0</v>
      </c>
      <c r="H431" s="53">
        <v>0</v>
      </c>
      <c r="I431" s="53">
        <f t="shared" si="54"/>
        <v>173.97449458201166</v>
      </c>
      <c r="J431" s="53">
        <f t="shared" si="55"/>
        <v>0</v>
      </c>
      <c r="K431" s="53">
        <f t="shared" si="56"/>
        <v>30.770000000000003</v>
      </c>
      <c r="L431" s="53">
        <f t="shared" si="57"/>
        <v>5</v>
      </c>
      <c r="M431" s="53">
        <f t="shared" si="57"/>
        <v>24</v>
      </c>
      <c r="N431" s="53">
        <f t="shared" si="58"/>
        <v>77.998050048748766</v>
      </c>
    </row>
    <row r="432" spans="1:14" ht="15" customHeight="1" x14ac:dyDescent="0.2">
      <c r="A432" s="58">
        <v>29</v>
      </c>
      <c r="B432" s="61" t="s">
        <v>42</v>
      </c>
      <c r="C432" s="53">
        <v>103.8728323699422</v>
      </c>
      <c r="D432" s="53">
        <v>76.127167630057798</v>
      </c>
      <c r="E432" s="53">
        <v>38</v>
      </c>
      <c r="F432" s="53">
        <v>90</v>
      </c>
      <c r="G432" s="53">
        <v>0</v>
      </c>
      <c r="H432" s="53">
        <v>0</v>
      </c>
      <c r="I432" s="53">
        <f t="shared" si="54"/>
        <v>86.644407345575956</v>
      </c>
      <c r="J432" s="53">
        <f t="shared" si="55"/>
        <v>0</v>
      </c>
      <c r="K432" s="53">
        <f t="shared" si="56"/>
        <v>180</v>
      </c>
      <c r="L432" s="53">
        <f t="shared" si="57"/>
        <v>38</v>
      </c>
      <c r="M432" s="53">
        <f t="shared" si="57"/>
        <v>90</v>
      </c>
      <c r="N432" s="53">
        <f t="shared" si="58"/>
        <v>50</v>
      </c>
    </row>
    <row r="433" spans="1:14" ht="15" customHeight="1" x14ac:dyDescent="0.2">
      <c r="A433" s="58">
        <v>30</v>
      </c>
      <c r="B433" s="61" t="s">
        <v>43</v>
      </c>
      <c r="C433" s="53">
        <v>396.34920634920633</v>
      </c>
      <c r="D433" s="53">
        <v>153.65079365079367</v>
      </c>
      <c r="E433" s="53">
        <v>75</v>
      </c>
      <c r="F433" s="53">
        <v>161</v>
      </c>
      <c r="G433" s="53">
        <v>0</v>
      </c>
      <c r="H433" s="53">
        <v>0</v>
      </c>
      <c r="I433" s="53">
        <f t="shared" si="54"/>
        <v>40.620744893872654</v>
      </c>
      <c r="J433" s="53">
        <f t="shared" si="55"/>
        <v>0</v>
      </c>
      <c r="K433" s="53">
        <f t="shared" si="56"/>
        <v>550</v>
      </c>
      <c r="L433" s="53">
        <f t="shared" si="57"/>
        <v>75</v>
      </c>
      <c r="M433" s="53">
        <f t="shared" si="57"/>
        <v>161</v>
      </c>
      <c r="N433" s="53">
        <f t="shared" si="58"/>
        <v>29.272727272727273</v>
      </c>
    </row>
    <row r="434" spans="1:14" ht="15" customHeight="1" x14ac:dyDescent="0.2">
      <c r="A434" s="58">
        <v>31</v>
      </c>
      <c r="B434" s="61" t="s">
        <v>44</v>
      </c>
      <c r="C434" s="53">
        <v>0</v>
      </c>
      <c r="D434" s="53">
        <v>0</v>
      </c>
      <c r="E434" s="53">
        <v>0</v>
      </c>
      <c r="F434" s="53">
        <v>0</v>
      </c>
      <c r="G434" s="53">
        <v>0</v>
      </c>
      <c r="H434" s="53">
        <v>0</v>
      </c>
      <c r="I434" s="53" t="e">
        <f t="shared" si="54"/>
        <v>#DIV/0!</v>
      </c>
      <c r="J434" s="53" t="e">
        <f t="shared" si="55"/>
        <v>#DIV/0!</v>
      </c>
      <c r="K434" s="53">
        <f t="shared" si="56"/>
        <v>0</v>
      </c>
      <c r="L434" s="53">
        <f t="shared" si="57"/>
        <v>0</v>
      </c>
      <c r="M434" s="53">
        <f t="shared" si="57"/>
        <v>0</v>
      </c>
      <c r="N434" s="53" t="e">
        <f t="shared" si="58"/>
        <v>#DIV/0!</v>
      </c>
    </row>
    <row r="435" spans="1:14" ht="15" customHeight="1" x14ac:dyDescent="0.2">
      <c r="A435" s="58">
        <v>32</v>
      </c>
      <c r="B435" s="61" t="s">
        <v>45</v>
      </c>
      <c r="C435" s="53">
        <v>272.17176704081203</v>
      </c>
      <c r="D435" s="53">
        <v>632.82823295918797</v>
      </c>
      <c r="E435" s="53">
        <v>33</v>
      </c>
      <c r="F435" s="53">
        <v>96</v>
      </c>
      <c r="G435" s="53">
        <v>0</v>
      </c>
      <c r="H435" s="53">
        <v>0</v>
      </c>
      <c r="I435" s="53">
        <f t="shared" si="54"/>
        <v>35.271843602207589</v>
      </c>
      <c r="J435" s="53">
        <f t="shared" si="55"/>
        <v>0</v>
      </c>
      <c r="K435" s="53">
        <f t="shared" si="56"/>
        <v>905</v>
      </c>
      <c r="L435" s="53">
        <f t="shared" si="57"/>
        <v>33</v>
      </c>
      <c r="M435" s="53">
        <f t="shared" si="57"/>
        <v>96</v>
      </c>
      <c r="N435" s="53">
        <f t="shared" si="58"/>
        <v>10.607734806629834</v>
      </c>
    </row>
    <row r="436" spans="1:14" ht="15" customHeight="1" x14ac:dyDescent="0.2">
      <c r="A436" s="58">
        <v>33</v>
      </c>
      <c r="B436" s="61" t="s">
        <v>46</v>
      </c>
      <c r="C436" s="53">
        <v>0</v>
      </c>
      <c r="D436" s="53">
        <v>0</v>
      </c>
      <c r="E436" s="53">
        <v>0</v>
      </c>
      <c r="F436" s="53">
        <v>0</v>
      </c>
      <c r="G436" s="53">
        <v>0</v>
      </c>
      <c r="H436" s="53">
        <v>0</v>
      </c>
      <c r="I436" s="53" t="e">
        <f t="shared" si="54"/>
        <v>#DIV/0!</v>
      </c>
      <c r="J436" s="53" t="e">
        <f t="shared" si="55"/>
        <v>#DIV/0!</v>
      </c>
      <c r="K436" s="53">
        <f t="shared" si="56"/>
        <v>0</v>
      </c>
      <c r="L436" s="53">
        <f t="shared" si="57"/>
        <v>0</v>
      </c>
      <c r="M436" s="53">
        <f t="shared" si="57"/>
        <v>0</v>
      </c>
      <c r="N436" s="53" t="e">
        <f t="shared" si="58"/>
        <v>#DIV/0!</v>
      </c>
    </row>
    <row r="437" spans="1:14" ht="15" customHeight="1" x14ac:dyDescent="0.2">
      <c r="A437" s="58">
        <v>34</v>
      </c>
      <c r="B437" s="61" t="s">
        <v>47</v>
      </c>
      <c r="C437" s="53">
        <v>359.07907557145074</v>
      </c>
      <c r="D437" s="53">
        <v>40.360924428549254</v>
      </c>
      <c r="E437" s="53">
        <v>1283</v>
      </c>
      <c r="F437" s="53">
        <v>998.72</v>
      </c>
      <c r="G437" s="53">
        <v>0</v>
      </c>
      <c r="H437" s="53">
        <v>0</v>
      </c>
      <c r="I437" s="53">
        <f t="shared" si="54"/>
        <v>278.13372260987438</v>
      </c>
      <c r="J437" s="53">
        <f t="shared" si="55"/>
        <v>0</v>
      </c>
      <c r="K437" s="53">
        <f t="shared" si="56"/>
        <v>399.44</v>
      </c>
      <c r="L437" s="53">
        <f t="shared" si="57"/>
        <v>1283</v>
      </c>
      <c r="M437" s="53">
        <f t="shared" si="57"/>
        <v>998.72</v>
      </c>
      <c r="N437" s="53">
        <f t="shared" si="58"/>
        <v>250.03004205888243</v>
      </c>
    </row>
    <row r="438" spans="1:14" ht="15" customHeight="1" x14ac:dyDescent="0.2">
      <c r="A438" s="58">
        <v>35</v>
      </c>
      <c r="B438" s="61" t="s">
        <v>48</v>
      </c>
      <c r="C438" s="53">
        <v>0</v>
      </c>
      <c r="D438" s="53">
        <v>0</v>
      </c>
      <c r="E438" s="53">
        <v>539</v>
      </c>
      <c r="F438" s="53">
        <v>375</v>
      </c>
      <c r="G438" s="53">
        <v>0</v>
      </c>
      <c r="H438" s="53">
        <v>0</v>
      </c>
      <c r="I438" s="53" t="e">
        <f t="shared" si="54"/>
        <v>#DIV/0!</v>
      </c>
      <c r="J438" s="53" t="e">
        <f t="shared" si="55"/>
        <v>#DIV/0!</v>
      </c>
      <c r="K438" s="53">
        <f t="shared" si="56"/>
        <v>0</v>
      </c>
      <c r="L438" s="53">
        <f t="shared" si="57"/>
        <v>539</v>
      </c>
      <c r="M438" s="53">
        <f t="shared" si="57"/>
        <v>375</v>
      </c>
      <c r="N438" s="53" t="e">
        <f t="shared" si="58"/>
        <v>#DIV/0!</v>
      </c>
    </row>
    <row r="439" spans="1:14" ht="15" customHeight="1" x14ac:dyDescent="0.2">
      <c r="A439" s="58">
        <v>36</v>
      </c>
      <c r="B439" s="61" t="s">
        <v>49</v>
      </c>
      <c r="C439" s="53">
        <v>727.5</v>
      </c>
      <c r="D439" s="53">
        <v>22.5</v>
      </c>
      <c r="E439" s="53">
        <v>1965</v>
      </c>
      <c r="F439" s="53">
        <v>1799.68</v>
      </c>
      <c r="G439" s="53">
        <v>0</v>
      </c>
      <c r="H439" s="53">
        <v>0</v>
      </c>
      <c r="I439" s="53">
        <f t="shared" si="54"/>
        <v>247.3786941580756</v>
      </c>
      <c r="J439" s="53">
        <f t="shared" si="55"/>
        <v>0</v>
      </c>
      <c r="K439" s="53">
        <f t="shared" si="56"/>
        <v>750</v>
      </c>
      <c r="L439" s="53">
        <f t="shared" si="57"/>
        <v>1965</v>
      </c>
      <c r="M439" s="53">
        <f t="shared" si="57"/>
        <v>1799.68</v>
      </c>
      <c r="N439" s="53">
        <f t="shared" si="58"/>
        <v>239.95733333333337</v>
      </c>
    </row>
    <row r="440" spans="1:14" ht="15" customHeight="1" x14ac:dyDescent="0.2">
      <c r="A440" s="66"/>
      <c r="B440" s="67" t="s">
        <v>6</v>
      </c>
      <c r="C440" s="54">
        <f t="shared" ref="C440:H440" si="59">SUM(C404:C439)</f>
        <v>13902.513885466038</v>
      </c>
      <c r="D440" s="54">
        <f t="shared" si="59"/>
        <v>4963.9261145339588</v>
      </c>
      <c r="E440" s="54">
        <f t="shared" si="59"/>
        <v>15200</v>
      </c>
      <c r="F440" s="54">
        <f t="shared" si="59"/>
        <v>14450.59</v>
      </c>
      <c r="G440" s="54">
        <f t="shared" si="59"/>
        <v>0</v>
      </c>
      <c r="H440" s="54">
        <f t="shared" si="59"/>
        <v>0</v>
      </c>
      <c r="I440" s="54">
        <f t="shared" si="54"/>
        <v>103.94228064830011</v>
      </c>
      <c r="J440" s="54">
        <f t="shared" si="55"/>
        <v>0</v>
      </c>
      <c r="K440" s="54">
        <f t="shared" si="56"/>
        <v>18866.439999999995</v>
      </c>
      <c r="L440" s="54">
        <f t="shared" si="57"/>
        <v>15200</v>
      </c>
      <c r="M440" s="54">
        <f t="shared" si="57"/>
        <v>14450.59</v>
      </c>
      <c r="N440" s="54">
        <f t="shared" si="58"/>
        <v>76.594153427991742</v>
      </c>
    </row>
    <row r="441" spans="1:14" ht="15" customHeight="1" x14ac:dyDescent="0.2">
      <c r="A441" s="109" t="s">
        <v>67</v>
      </c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</row>
    <row r="442" spans="1:14" ht="15" customHeight="1" x14ac:dyDescent="0.2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</row>
    <row r="443" spans="1:14" ht="15" customHeight="1" x14ac:dyDescent="0.2">
      <c r="A443" s="111" t="str">
        <f>A3</f>
        <v>Disbursements under Crop Loans - 30.09.2020</v>
      </c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</row>
    <row r="444" spans="1:14" ht="15" customHeight="1" x14ac:dyDescent="0.2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112" t="s">
        <v>2</v>
      </c>
      <c r="L444" s="112"/>
      <c r="M444" s="112"/>
      <c r="N444" s="112"/>
    </row>
    <row r="445" spans="1:14" ht="39.950000000000003" customHeight="1" x14ac:dyDescent="0.2">
      <c r="A445" s="113" t="s">
        <v>3</v>
      </c>
      <c r="B445" s="113" t="s">
        <v>56</v>
      </c>
      <c r="C445" s="102" t="str">
        <f>C5</f>
        <v>Crop Loan Target 
ACP 2020-21</v>
      </c>
      <c r="D445" s="102"/>
      <c r="E445" s="116" t="str">
        <f>E5</f>
        <v>Cumulative Achievement from 
01.04.2020</v>
      </c>
      <c r="F445" s="117"/>
      <c r="G445" s="117"/>
      <c r="H445" s="118"/>
      <c r="I445" s="102" t="s">
        <v>5</v>
      </c>
      <c r="J445" s="102"/>
      <c r="K445" s="102" t="s">
        <v>6</v>
      </c>
      <c r="L445" s="102"/>
      <c r="M445" s="102"/>
      <c r="N445" s="102"/>
    </row>
    <row r="446" spans="1:14" ht="15" customHeight="1" x14ac:dyDescent="0.2">
      <c r="A446" s="114"/>
      <c r="B446" s="114"/>
      <c r="C446" s="103" t="s">
        <v>7</v>
      </c>
      <c r="D446" s="103" t="s">
        <v>8</v>
      </c>
      <c r="E446" s="105" t="s">
        <v>7</v>
      </c>
      <c r="F446" s="106"/>
      <c r="G446" s="105" t="s">
        <v>8</v>
      </c>
      <c r="H446" s="106"/>
      <c r="I446" s="103" t="s">
        <v>7</v>
      </c>
      <c r="J446" s="103" t="s">
        <v>8</v>
      </c>
      <c r="K446" s="103" t="s">
        <v>9</v>
      </c>
      <c r="L446" s="107" t="s">
        <v>10</v>
      </c>
      <c r="M446" s="107"/>
      <c r="N446" s="103" t="s">
        <v>11</v>
      </c>
    </row>
    <row r="447" spans="1:14" ht="15" customHeight="1" x14ac:dyDescent="0.2">
      <c r="A447" s="115"/>
      <c r="B447" s="115"/>
      <c r="C447" s="104"/>
      <c r="D447" s="104"/>
      <c r="E447" s="57" t="s">
        <v>12</v>
      </c>
      <c r="F447" s="57" t="s">
        <v>13</v>
      </c>
      <c r="G447" s="57" t="s">
        <v>12</v>
      </c>
      <c r="H447" s="57" t="s">
        <v>13</v>
      </c>
      <c r="I447" s="104"/>
      <c r="J447" s="104"/>
      <c r="K447" s="104"/>
      <c r="L447" s="57" t="s">
        <v>12</v>
      </c>
      <c r="M447" s="57" t="s">
        <v>13</v>
      </c>
      <c r="N447" s="104"/>
    </row>
    <row r="448" spans="1:14" ht="15" customHeight="1" x14ac:dyDescent="0.2">
      <c r="A448" s="58">
        <v>1</v>
      </c>
      <c r="B448" s="61" t="s">
        <v>14</v>
      </c>
      <c r="C448" s="53">
        <v>5227.5071972878513</v>
      </c>
      <c r="D448" s="53">
        <v>2819.7928027121488</v>
      </c>
      <c r="E448" s="53">
        <v>971</v>
      </c>
      <c r="F448" s="53">
        <v>1222</v>
      </c>
      <c r="G448" s="53">
        <v>0</v>
      </c>
      <c r="H448" s="71">
        <v>0</v>
      </c>
      <c r="I448" s="53">
        <f t="shared" ref="I448:I484" si="60">(F448/C448)*100</f>
        <v>23.376342755376811</v>
      </c>
      <c r="J448" s="53">
        <f t="shared" ref="J448:J484" si="61">(H448/D448)*100</f>
        <v>0</v>
      </c>
      <c r="K448" s="53">
        <f t="shared" ref="K448:K484" si="62">C448+D448</f>
        <v>8047.3</v>
      </c>
      <c r="L448" s="53">
        <f t="shared" ref="L448:M484" si="63">E448+G448</f>
        <v>971</v>
      </c>
      <c r="M448" s="53">
        <f t="shared" si="63"/>
        <v>1222</v>
      </c>
      <c r="N448" s="53">
        <f t="shared" ref="N448:N484" si="64">(M448/K448)*100</f>
        <v>15.185217402110023</v>
      </c>
    </row>
    <row r="449" spans="1:14" ht="15" customHeight="1" x14ac:dyDescent="0.2">
      <c r="A449" s="58">
        <v>2</v>
      </c>
      <c r="B449" s="61" t="s">
        <v>15</v>
      </c>
      <c r="C449" s="53">
        <v>161.5</v>
      </c>
      <c r="D449" s="53">
        <v>8.5</v>
      </c>
      <c r="E449" s="53">
        <v>87</v>
      </c>
      <c r="F449" s="53">
        <v>126.33</v>
      </c>
      <c r="G449" s="53">
        <v>0</v>
      </c>
      <c r="H449" s="53">
        <v>0</v>
      </c>
      <c r="I449" s="53">
        <f t="shared" si="60"/>
        <v>78.222910216718262</v>
      </c>
      <c r="J449" s="53">
        <f t="shared" si="61"/>
        <v>0</v>
      </c>
      <c r="K449" s="53">
        <f t="shared" si="62"/>
        <v>170</v>
      </c>
      <c r="L449" s="53">
        <f t="shared" si="63"/>
        <v>87</v>
      </c>
      <c r="M449" s="53">
        <f t="shared" si="63"/>
        <v>126.33</v>
      </c>
      <c r="N449" s="53">
        <f t="shared" si="64"/>
        <v>74.311764705882354</v>
      </c>
    </row>
    <row r="450" spans="1:14" ht="15" customHeight="1" x14ac:dyDescent="0.2">
      <c r="A450" s="58">
        <v>3</v>
      </c>
      <c r="B450" s="61" t="s">
        <v>16</v>
      </c>
      <c r="C450" s="53">
        <v>680</v>
      </c>
      <c r="D450" s="53">
        <v>170</v>
      </c>
      <c r="E450" s="53">
        <v>423</v>
      </c>
      <c r="F450" s="53">
        <v>422</v>
      </c>
      <c r="G450" s="53">
        <v>0</v>
      </c>
      <c r="H450" s="53">
        <v>0</v>
      </c>
      <c r="I450" s="53">
        <f t="shared" si="60"/>
        <v>62.058823529411768</v>
      </c>
      <c r="J450" s="53">
        <f t="shared" si="61"/>
        <v>0</v>
      </c>
      <c r="K450" s="53">
        <f t="shared" si="62"/>
        <v>850</v>
      </c>
      <c r="L450" s="53">
        <f t="shared" si="63"/>
        <v>423</v>
      </c>
      <c r="M450" s="53">
        <f t="shared" si="63"/>
        <v>422</v>
      </c>
      <c r="N450" s="53">
        <f t="shared" si="64"/>
        <v>49.647058823529413</v>
      </c>
    </row>
    <row r="451" spans="1:14" ht="15" customHeight="1" x14ac:dyDescent="0.2">
      <c r="A451" s="58">
        <v>4</v>
      </c>
      <c r="B451" s="61" t="s">
        <v>17</v>
      </c>
      <c r="C451" s="53">
        <v>0</v>
      </c>
      <c r="D451" s="53">
        <v>0</v>
      </c>
      <c r="E451" s="53">
        <v>0</v>
      </c>
      <c r="F451" s="53">
        <v>0</v>
      </c>
      <c r="G451" s="53">
        <v>0</v>
      </c>
      <c r="H451" s="53">
        <v>0</v>
      </c>
      <c r="I451" s="53" t="e">
        <f t="shared" si="60"/>
        <v>#DIV/0!</v>
      </c>
      <c r="J451" s="53" t="e">
        <f t="shared" si="61"/>
        <v>#DIV/0!</v>
      </c>
      <c r="K451" s="53">
        <f t="shared" si="62"/>
        <v>0</v>
      </c>
      <c r="L451" s="53">
        <f t="shared" si="63"/>
        <v>0</v>
      </c>
      <c r="M451" s="53">
        <f t="shared" si="63"/>
        <v>0</v>
      </c>
      <c r="N451" s="53" t="e">
        <f t="shared" si="64"/>
        <v>#DIV/0!</v>
      </c>
    </row>
    <row r="452" spans="1:14" ht="15" customHeight="1" x14ac:dyDescent="0.2">
      <c r="A452" s="58">
        <v>5</v>
      </c>
      <c r="B452" s="61" t="s">
        <v>18</v>
      </c>
      <c r="C452" s="53">
        <v>0</v>
      </c>
      <c r="D452" s="53">
        <v>0</v>
      </c>
      <c r="E452" s="53">
        <v>0</v>
      </c>
      <c r="F452" s="53">
        <v>0</v>
      </c>
      <c r="G452" s="53">
        <v>0</v>
      </c>
      <c r="H452" s="53">
        <v>0</v>
      </c>
      <c r="I452" s="53" t="e">
        <f t="shared" si="60"/>
        <v>#DIV/0!</v>
      </c>
      <c r="J452" s="53" t="e">
        <f t="shared" si="61"/>
        <v>#DIV/0!</v>
      </c>
      <c r="K452" s="53">
        <f t="shared" si="62"/>
        <v>0</v>
      </c>
      <c r="L452" s="53">
        <f t="shared" si="63"/>
        <v>0</v>
      </c>
      <c r="M452" s="53">
        <f t="shared" si="63"/>
        <v>0</v>
      </c>
      <c r="N452" s="53" t="e">
        <f t="shared" si="64"/>
        <v>#DIV/0!</v>
      </c>
    </row>
    <row r="453" spans="1:14" ht="15" customHeight="1" x14ac:dyDescent="0.2">
      <c r="A453" s="58">
        <v>6</v>
      </c>
      <c r="B453" s="61" t="s">
        <v>19</v>
      </c>
      <c r="C453" s="53">
        <v>143.19080030738829</v>
      </c>
      <c r="D453" s="53">
        <v>9.8091996926117133</v>
      </c>
      <c r="E453" s="53">
        <v>110</v>
      </c>
      <c r="F453" s="53">
        <v>117.67</v>
      </c>
      <c r="G453" s="53">
        <v>0</v>
      </c>
      <c r="H453" s="53">
        <v>0</v>
      </c>
      <c r="I453" s="53">
        <f t="shared" si="60"/>
        <v>82.17706706534031</v>
      </c>
      <c r="J453" s="53">
        <f t="shared" si="61"/>
        <v>0</v>
      </c>
      <c r="K453" s="53">
        <f t="shared" si="62"/>
        <v>153</v>
      </c>
      <c r="L453" s="53">
        <f t="shared" si="63"/>
        <v>110</v>
      </c>
      <c r="M453" s="53">
        <f t="shared" si="63"/>
        <v>117.67</v>
      </c>
      <c r="N453" s="53">
        <f t="shared" si="64"/>
        <v>76.908496732026137</v>
      </c>
    </row>
    <row r="454" spans="1:14" ht="15" customHeight="1" x14ac:dyDescent="0.2">
      <c r="A454" s="58">
        <v>7</v>
      </c>
      <c r="B454" s="61" t="s">
        <v>20</v>
      </c>
      <c r="C454" s="53">
        <v>6960.6056582239589</v>
      </c>
      <c r="D454" s="53">
        <v>773.39434177604107</v>
      </c>
      <c r="E454" s="53">
        <v>1530</v>
      </c>
      <c r="F454" s="53">
        <v>1442</v>
      </c>
      <c r="G454" s="53">
        <v>0</v>
      </c>
      <c r="H454" s="53">
        <v>0</v>
      </c>
      <c r="I454" s="53">
        <f t="shared" si="60"/>
        <v>20.716588050010795</v>
      </c>
      <c r="J454" s="53">
        <f t="shared" si="61"/>
        <v>0</v>
      </c>
      <c r="K454" s="53">
        <f t="shared" si="62"/>
        <v>7734</v>
      </c>
      <c r="L454" s="53">
        <f t="shared" si="63"/>
        <v>1530</v>
      </c>
      <c r="M454" s="53">
        <f t="shared" si="63"/>
        <v>1442</v>
      </c>
      <c r="N454" s="53">
        <f t="shared" si="64"/>
        <v>18.644944401344713</v>
      </c>
    </row>
    <row r="455" spans="1:14" ht="15" customHeight="1" x14ac:dyDescent="0.2">
      <c r="A455" s="58">
        <v>8</v>
      </c>
      <c r="B455" s="61" t="s">
        <v>21</v>
      </c>
      <c r="C455" s="53">
        <v>669.64285714285711</v>
      </c>
      <c r="D455" s="53">
        <v>80.35714285714289</v>
      </c>
      <c r="E455" s="53">
        <v>20</v>
      </c>
      <c r="F455" s="53">
        <v>37.39</v>
      </c>
      <c r="G455" s="53">
        <v>0</v>
      </c>
      <c r="H455" s="53">
        <v>0</v>
      </c>
      <c r="I455" s="53">
        <f t="shared" si="60"/>
        <v>5.5835733333333337</v>
      </c>
      <c r="J455" s="53">
        <f t="shared" si="61"/>
        <v>0</v>
      </c>
      <c r="K455" s="53">
        <f t="shared" si="62"/>
        <v>750</v>
      </c>
      <c r="L455" s="53">
        <f t="shared" si="63"/>
        <v>20</v>
      </c>
      <c r="M455" s="53">
        <f t="shared" si="63"/>
        <v>37.39</v>
      </c>
      <c r="N455" s="53">
        <f t="shared" si="64"/>
        <v>4.9853333333333332</v>
      </c>
    </row>
    <row r="456" spans="1:14" ht="15" customHeight="1" x14ac:dyDescent="0.2">
      <c r="A456" s="58">
        <v>9</v>
      </c>
      <c r="B456" s="61" t="s">
        <v>22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 t="e">
        <f t="shared" si="60"/>
        <v>#DIV/0!</v>
      </c>
      <c r="J456" s="53" t="e">
        <f t="shared" si="61"/>
        <v>#DIV/0!</v>
      </c>
      <c r="K456" s="53">
        <f t="shared" si="62"/>
        <v>0</v>
      </c>
      <c r="L456" s="53">
        <f t="shared" si="63"/>
        <v>0</v>
      </c>
      <c r="M456" s="53">
        <f t="shared" si="63"/>
        <v>0</v>
      </c>
      <c r="N456" s="53" t="e">
        <f t="shared" si="64"/>
        <v>#DIV/0!</v>
      </c>
    </row>
    <row r="457" spans="1:14" ht="15" customHeight="1" x14ac:dyDescent="0.2">
      <c r="A457" s="58">
        <v>10</v>
      </c>
      <c r="B457" s="61" t="s">
        <v>23</v>
      </c>
      <c r="C457" s="53">
        <v>0</v>
      </c>
      <c r="D457" s="53">
        <v>0</v>
      </c>
      <c r="E457" s="53">
        <v>0</v>
      </c>
      <c r="F457" s="53">
        <v>0</v>
      </c>
      <c r="G457" s="53">
        <v>0</v>
      </c>
      <c r="H457" s="53">
        <v>0</v>
      </c>
      <c r="I457" s="53" t="e">
        <f t="shared" si="60"/>
        <v>#DIV/0!</v>
      </c>
      <c r="J457" s="53" t="e">
        <f t="shared" si="61"/>
        <v>#DIV/0!</v>
      </c>
      <c r="K457" s="53">
        <f t="shared" si="62"/>
        <v>0</v>
      </c>
      <c r="L457" s="53">
        <f t="shared" si="63"/>
        <v>0</v>
      </c>
      <c r="M457" s="53">
        <f t="shared" si="63"/>
        <v>0</v>
      </c>
      <c r="N457" s="53" t="e">
        <f t="shared" si="64"/>
        <v>#DIV/0!</v>
      </c>
    </row>
    <row r="458" spans="1:14" ht="15" customHeight="1" x14ac:dyDescent="0.2">
      <c r="A458" s="58">
        <v>11</v>
      </c>
      <c r="B458" s="61" t="s">
        <v>24</v>
      </c>
      <c r="C458" s="53">
        <v>22.166999999999998</v>
      </c>
      <c r="D458" s="53">
        <v>2.463000000000001</v>
      </c>
      <c r="E458" s="53">
        <v>4</v>
      </c>
      <c r="F458" s="53">
        <v>7.45</v>
      </c>
      <c r="G458" s="53">
        <v>0</v>
      </c>
      <c r="H458" s="53">
        <v>0</v>
      </c>
      <c r="I458" s="53">
        <f t="shared" si="60"/>
        <v>33.608517165155419</v>
      </c>
      <c r="J458" s="53">
        <f t="shared" si="61"/>
        <v>0</v>
      </c>
      <c r="K458" s="53">
        <f t="shared" si="62"/>
        <v>24.63</v>
      </c>
      <c r="L458" s="53">
        <f t="shared" si="63"/>
        <v>4</v>
      </c>
      <c r="M458" s="53">
        <f t="shared" si="63"/>
        <v>7.45</v>
      </c>
      <c r="N458" s="53">
        <f t="shared" si="64"/>
        <v>30.247665448639871</v>
      </c>
    </row>
    <row r="459" spans="1:14" ht="15" customHeight="1" x14ac:dyDescent="0.2">
      <c r="A459" s="58">
        <v>12</v>
      </c>
      <c r="B459" s="61" t="s">
        <v>25</v>
      </c>
      <c r="C459" s="53">
        <v>0</v>
      </c>
      <c r="D459" s="53">
        <v>0</v>
      </c>
      <c r="E459" s="53">
        <v>0</v>
      </c>
      <c r="F459" s="53">
        <v>0</v>
      </c>
      <c r="G459" s="53">
        <v>0</v>
      </c>
      <c r="H459" s="53">
        <v>0</v>
      </c>
      <c r="I459" s="53" t="e">
        <f t="shared" si="60"/>
        <v>#DIV/0!</v>
      </c>
      <c r="J459" s="53" t="e">
        <f t="shared" si="61"/>
        <v>#DIV/0!</v>
      </c>
      <c r="K459" s="53">
        <f t="shared" si="62"/>
        <v>0</v>
      </c>
      <c r="L459" s="53">
        <f t="shared" si="63"/>
        <v>0</v>
      </c>
      <c r="M459" s="53">
        <f t="shared" si="63"/>
        <v>0</v>
      </c>
      <c r="N459" s="53" t="e">
        <f t="shared" si="64"/>
        <v>#DIV/0!</v>
      </c>
    </row>
    <row r="460" spans="1:14" ht="15" customHeight="1" x14ac:dyDescent="0.2">
      <c r="A460" s="58">
        <v>13</v>
      </c>
      <c r="B460" s="61" t="s">
        <v>26</v>
      </c>
      <c r="C460" s="53">
        <v>76.034925941118175</v>
      </c>
      <c r="D460" s="53">
        <v>9.5550740588818286</v>
      </c>
      <c r="E460" s="53">
        <v>0</v>
      </c>
      <c r="F460" s="53">
        <v>0</v>
      </c>
      <c r="G460" s="53">
        <v>0</v>
      </c>
      <c r="H460" s="53">
        <v>0</v>
      </c>
      <c r="I460" s="53">
        <f t="shared" si="60"/>
        <v>0</v>
      </c>
      <c r="J460" s="53">
        <f t="shared" si="61"/>
        <v>0</v>
      </c>
      <c r="K460" s="53">
        <f t="shared" si="62"/>
        <v>85.59</v>
      </c>
      <c r="L460" s="53">
        <f t="shared" si="63"/>
        <v>0</v>
      </c>
      <c r="M460" s="53">
        <f t="shared" si="63"/>
        <v>0</v>
      </c>
      <c r="N460" s="53">
        <f t="shared" si="64"/>
        <v>0</v>
      </c>
    </row>
    <row r="461" spans="1:14" ht="15" customHeight="1" x14ac:dyDescent="0.2">
      <c r="A461" s="58">
        <v>14</v>
      </c>
      <c r="B461" s="61" t="s">
        <v>27</v>
      </c>
      <c r="C461" s="53">
        <v>1031.2109305000001</v>
      </c>
      <c r="D461" s="53">
        <v>448.12906949999979</v>
      </c>
      <c r="E461" s="53">
        <v>633</v>
      </c>
      <c r="F461" s="53">
        <v>543</v>
      </c>
      <c r="G461" s="53">
        <v>0</v>
      </c>
      <c r="H461" s="53">
        <v>0</v>
      </c>
      <c r="I461" s="53">
        <f t="shared" si="60"/>
        <v>52.65654037789507</v>
      </c>
      <c r="J461" s="53">
        <f t="shared" si="61"/>
        <v>0</v>
      </c>
      <c r="K461" s="53">
        <f t="shared" si="62"/>
        <v>1479.34</v>
      </c>
      <c r="L461" s="53">
        <f t="shared" si="63"/>
        <v>633</v>
      </c>
      <c r="M461" s="53">
        <f t="shared" si="63"/>
        <v>543</v>
      </c>
      <c r="N461" s="53">
        <f t="shared" si="64"/>
        <v>36.705557883921209</v>
      </c>
    </row>
    <row r="462" spans="1:14" ht="15" customHeight="1" x14ac:dyDescent="0.2">
      <c r="A462" s="58">
        <v>15</v>
      </c>
      <c r="B462" s="61" t="s">
        <v>28</v>
      </c>
      <c r="C462" s="53">
        <v>356.9998272734706</v>
      </c>
      <c r="D462" s="53">
        <v>357.0001727265294</v>
      </c>
      <c r="E462" s="53">
        <v>73</v>
      </c>
      <c r="F462" s="53">
        <v>65</v>
      </c>
      <c r="G462" s="53">
        <v>0</v>
      </c>
      <c r="H462" s="53">
        <v>0</v>
      </c>
      <c r="I462" s="53">
        <f t="shared" si="60"/>
        <v>18.207291722359408</v>
      </c>
      <c r="J462" s="53">
        <f t="shared" si="61"/>
        <v>0</v>
      </c>
      <c r="K462" s="53">
        <f t="shared" si="62"/>
        <v>714</v>
      </c>
      <c r="L462" s="53">
        <f t="shared" si="63"/>
        <v>73</v>
      </c>
      <c r="M462" s="53">
        <f t="shared" si="63"/>
        <v>65</v>
      </c>
      <c r="N462" s="53">
        <f t="shared" si="64"/>
        <v>9.1036414565826327</v>
      </c>
    </row>
    <row r="463" spans="1:14" ht="15" customHeight="1" x14ac:dyDescent="0.2">
      <c r="A463" s="58">
        <v>16</v>
      </c>
      <c r="B463" s="61" t="s">
        <v>29</v>
      </c>
      <c r="C463" s="53">
        <v>1599.0328962100432</v>
      </c>
      <c r="D463" s="53">
        <v>401.96710378995681</v>
      </c>
      <c r="E463" s="53">
        <v>310</v>
      </c>
      <c r="F463" s="53">
        <v>610</v>
      </c>
      <c r="G463" s="53">
        <v>0</v>
      </c>
      <c r="H463" s="53">
        <v>0</v>
      </c>
      <c r="I463" s="53">
        <f t="shared" si="60"/>
        <v>38.148058207294852</v>
      </c>
      <c r="J463" s="53">
        <f t="shared" si="61"/>
        <v>0</v>
      </c>
      <c r="K463" s="53">
        <f t="shared" si="62"/>
        <v>2001</v>
      </c>
      <c r="L463" s="53">
        <f t="shared" si="63"/>
        <v>310</v>
      </c>
      <c r="M463" s="53">
        <f t="shared" si="63"/>
        <v>610</v>
      </c>
      <c r="N463" s="53">
        <f t="shared" si="64"/>
        <v>30.484757621189406</v>
      </c>
    </row>
    <row r="464" spans="1:14" ht="15" customHeight="1" x14ac:dyDescent="0.2">
      <c r="A464" s="58">
        <v>17</v>
      </c>
      <c r="B464" s="61" t="s">
        <v>30</v>
      </c>
      <c r="C464" s="53">
        <v>0</v>
      </c>
      <c r="D464" s="53">
        <v>0</v>
      </c>
      <c r="E464" s="53">
        <v>0</v>
      </c>
      <c r="F464" s="53">
        <v>0</v>
      </c>
      <c r="G464" s="53">
        <v>0</v>
      </c>
      <c r="H464" s="53">
        <v>0</v>
      </c>
      <c r="I464" s="53" t="e">
        <f>(F464/C464)*100</f>
        <v>#DIV/0!</v>
      </c>
      <c r="J464" s="53" t="e">
        <f>(H464/D464)*100</f>
        <v>#DIV/0!</v>
      </c>
      <c r="K464" s="53">
        <f>C464+D464</f>
        <v>0</v>
      </c>
      <c r="L464" s="53">
        <f>E464+G464</f>
        <v>0</v>
      </c>
      <c r="M464" s="53">
        <f>F464+H464</f>
        <v>0</v>
      </c>
      <c r="N464" s="53" t="e">
        <f>(M464/K464)*100</f>
        <v>#DIV/0!</v>
      </c>
    </row>
    <row r="465" spans="1:14" ht="15" customHeight="1" x14ac:dyDescent="0.2">
      <c r="A465" s="58">
        <v>18</v>
      </c>
      <c r="B465" s="65" t="s">
        <v>31</v>
      </c>
      <c r="C465" s="53">
        <v>0</v>
      </c>
      <c r="D465" s="53">
        <v>0</v>
      </c>
      <c r="E465" s="53">
        <v>0</v>
      </c>
      <c r="F465" s="53">
        <v>0</v>
      </c>
      <c r="G465" s="53">
        <v>0</v>
      </c>
      <c r="H465" s="53">
        <v>0</v>
      </c>
      <c r="I465" s="53" t="e">
        <f>(F465/C465)*100</f>
        <v>#DIV/0!</v>
      </c>
      <c r="J465" s="53" t="e">
        <f>(H465/D465)*100</f>
        <v>#DIV/0!</v>
      </c>
      <c r="K465" s="53">
        <f>C465+D465</f>
        <v>0</v>
      </c>
      <c r="L465" s="53">
        <f>E465+G465</f>
        <v>0</v>
      </c>
      <c r="M465" s="53">
        <f>F465+H465</f>
        <v>0</v>
      </c>
      <c r="N465" s="53" t="e">
        <f>(M465/K465)*100</f>
        <v>#DIV/0!</v>
      </c>
    </row>
    <row r="466" spans="1:14" ht="15" customHeight="1" x14ac:dyDescent="0.2">
      <c r="A466" s="58">
        <v>19</v>
      </c>
      <c r="B466" s="61" t="s">
        <v>32</v>
      </c>
      <c r="C466" s="53">
        <v>243.6</v>
      </c>
      <c r="D466" s="53">
        <v>36.400000000000006</v>
      </c>
      <c r="E466" s="53">
        <v>340</v>
      </c>
      <c r="F466" s="53">
        <v>402</v>
      </c>
      <c r="G466" s="53">
        <v>0</v>
      </c>
      <c r="H466" s="53">
        <v>0</v>
      </c>
      <c r="I466" s="53">
        <f t="shared" si="60"/>
        <v>165.02463054187194</v>
      </c>
      <c r="J466" s="53">
        <f t="shared" si="61"/>
        <v>0</v>
      </c>
      <c r="K466" s="53">
        <f t="shared" si="62"/>
        <v>280</v>
      </c>
      <c r="L466" s="53">
        <f t="shared" si="63"/>
        <v>340</v>
      </c>
      <c r="M466" s="53">
        <f t="shared" si="63"/>
        <v>402</v>
      </c>
      <c r="N466" s="53">
        <f t="shared" si="64"/>
        <v>143.57142857142858</v>
      </c>
    </row>
    <row r="467" spans="1:14" ht="15" customHeight="1" x14ac:dyDescent="0.2">
      <c r="A467" s="58">
        <v>20</v>
      </c>
      <c r="B467" s="61" t="s">
        <v>33</v>
      </c>
      <c r="C467" s="53">
        <v>766.4011467649857</v>
      </c>
      <c r="D467" s="53">
        <v>191.5988532350143</v>
      </c>
      <c r="E467" s="53">
        <v>171</v>
      </c>
      <c r="F467" s="53">
        <v>156.44999999999999</v>
      </c>
      <c r="G467" s="53">
        <v>0</v>
      </c>
      <c r="H467" s="53">
        <v>0</v>
      </c>
      <c r="I467" s="53">
        <f t="shared" si="60"/>
        <v>20.413591584561505</v>
      </c>
      <c r="J467" s="53">
        <f t="shared" si="61"/>
        <v>0</v>
      </c>
      <c r="K467" s="53">
        <f t="shared" si="62"/>
        <v>958</v>
      </c>
      <c r="L467" s="53">
        <f t="shared" si="63"/>
        <v>171</v>
      </c>
      <c r="M467" s="53">
        <f t="shared" si="63"/>
        <v>156.44999999999999</v>
      </c>
      <c r="N467" s="53">
        <f t="shared" si="64"/>
        <v>16.330897703549059</v>
      </c>
    </row>
    <row r="468" spans="1:14" ht="15" customHeight="1" x14ac:dyDescent="0.2">
      <c r="A468" s="58">
        <v>21</v>
      </c>
      <c r="B468" s="61" t="s">
        <v>34</v>
      </c>
      <c r="C468" s="53">
        <v>0</v>
      </c>
      <c r="D468" s="53">
        <v>0</v>
      </c>
      <c r="E468" s="53">
        <v>0</v>
      </c>
      <c r="F468" s="53">
        <v>0</v>
      </c>
      <c r="G468" s="53">
        <v>0</v>
      </c>
      <c r="H468" s="53">
        <v>0</v>
      </c>
      <c r="I468" s="53" t="e">
        <f t="shared" si="60"/>
        <v>#DIV/0!</v>
      </c>
      <c r="J468" s="53" t="e">
        <f t="shared" si="61"/>
        <v>#DIV/0!</v>
      </c>
      <c r="K468" s="53">
        <f t="shared" si="62"/>
        <v>0</v>
      </c>
      <c r="L468" s="53">
        <f t="shared" si="63"/>
        <v>0</v>
      </c>
      <c r="M468" s="53">
        <f t="shared" si="63"/>
        <v>0</v>
      </c>
      <c r="N468" s="53" t="e">
        <f t="shared" si="64"/>
        <v>#DIV/0!</v>
      </c>
    </row>
    <row r="469" spans="1:14" ht="15" customHeight="1" x14ac:dyDescent="0.2">
      <c r="A469" s="58">
        <v>22</v>
      </c>
      <c r="B469" s="61" t="s">
        <v>35</v>
      </c>
      <c r="C469" s="53">
        <v>1052.8012698412699</v>
      </c>
      <c r="D469" s="53">
        <v>454.61873015873016</v>
      </c>
      <c r="E469" s="53">
        <v>157</v>
      </c>
      <c r="F469" s="53">
        <v>182</v>
      </c>
      <c r="G469" s="53">
        <v>0</v>
      </c>
      <c r="H469" s="53">
        <v>0</v>
      </c>
      <c r="I469" s="53">
        <f t="shared" si="60"/>
        <v>17.287213191473448</v>
      </c>
      <c r="J469" s="53">
        <f t="shared" si="61"/>
        <v>0</v>
      </c>
      <c r="K469" s="53">
        <f t="shared" si="62"/>
        <v>1507.42</v>
      </c>
      <c r="L469" s="53">
        <f t="shared" si="63"/>
        <v>157</v>
      </c>
      <c r="M469" s="53">
        <f t="shared" si="63"/>
        <v>182</v>
      </c>
      <c r="N469" s="53">
        <f t="shared" si="64"/>
        <v>12.073609213092567</v>
      </c>
    </row>
    <row r="470" spans="1:14" ht="15" customHeight="1" x14ac:dyDescent="0.2">
      <c r="A470" s="58">
        <v>23</v>
      </c>
      <c r="B470" s="61" t="s">
        <v>36</v>
      </c>
      <c r="C470" s="53">
        <v>0</v>
      </c>
      <c r="D470" s="53">
        <v>0</v>
      </c>
      <c r="E470" s="53">
        <v>0</v>
      </c>
      <c r="F470" s="53">
        <v>0</v>
      </c>
      <c r="G470" s="53">
        <v>0</v>
      </c>
      <c r="H470" s="53">
        <v>0</v>
      </c>
      <c r="I470" s="53" t="e">
        <f t="shared" si="60"/>
        <v>#DIV/0!</v>
      </c>
      <c r="J470" s="53" t="e">
        <f t="shared" si="61"/>
        <v>#DIV/0!</v>
      </c>
      <c r="K470" s="53">
        <f t="shared" si="62"/>
        <v>0</v>
      </c>
      <c r="L470" s="53">
        <f t="shared" si="63"/>
        <v>0</v>
      </c>
      <c r="M470" s="53">
        <f t="shared" si="63"/>
        <v>0</v>
      </c>
      <c r="N470" s="53" t="e">
        <f t="shared" si="64"/>
        <v>#DIV/0!</v>
      </c>
    </row>
    <row r="471" spans="1:14" ht="15" customHeight="1" x14ac:dyDescent="0.2">
      <c r="A471" s="58">
        <v>24</v>
      </c>
      <c r="B471" s="59" t="s">
        <v>37</v>
      </c>
      <c r="C471" s="53">
        <v>79.415880000000001</v>
      </c>
      <c r="D471" s="53">
        <v>20.604119999999995</v>
      </c>
      <c r="E471" s="53">
        <v>1</v>
      </c>
      <c r="F471" s="53">
        <v>1</v>
      </c>
      <c r="G471" s="53">
        <v>0</v>
      </c>
      <c r="H471" s="53">
        <v>0</v>
      </c>
      <c r="I471" s="53">
        <f>(F471/C471)*100</f>
        <v>1.2591940050277097</v>
      </c>
      <c r="J471" s="53">
        <f>(H471/D471)*100</f>
        <v>0</v>
      </c>
      <c r="K471" s="53">
        <f>C471+D471</f>
        <v>100.02</v>
      </c>
      <c r="L471" s="53">
        <f>E471+G471</f>
        <v>1</v>
      </c>
      <c r="M471" s="53">
        <f>F471+H471</f>
        <v>1</v>
      </c>
      <c r="N471" s="53">
        <f>(M471/K471)*100</f>
        <v>0.99980003999200173</v>
      </c>
    </row>
    <row r="472" spans="1:14" ht="15" customHeight="1" x14ac:dyDescent="0.2">
      <c r="A472" s="58">
        <v>25</v>
      </c>
      <c r="B472" s="61" t="s">
        <v>38</v>
      </c>
      <c r="C472" s="53">
        <v>1510.9929532351057</v>
      </c>
      <c r="D472" s="53">
        <v>427.00704676489431</v>
      </c>
      <c r="E472" s="53">
        <v>626</v>
      </c>
      <c r="F472" s="53">
        <v>507</v>
      </c>
      <c r="G472" s="53">
        <v>0</v>
      </c>
      <c r="H472" s="53">
        <v>0</v>
      </c>
      <c r="I472" s="53">
        <f t="shared" si="60"/>
        <v>33.554094273867364</v>
      </c>
      <c r="J472" s="53">
        <f t="shared" si="61"/>
        <v>0</v>
      </c>
      <c r="K472" s="53">
        <f t="shared" si="62"/>
        <v>1938</v>
      </c>
      <c r="L472" s="53">
        <f t="shared" si="63"/>
        <v>626</v>
      </c>
      <c r="M472" s="53">
        <f t="shared" si="63"/>
        <v>507</v>
      </c>
      <c r="N472" s="53">
        <f t="shared" si="64"/>
        <v>26.160990712074305</v>
      </c>
    </row>
    <row r="473" spans="1:14" ht="15" customHeight="1" x14ac:dyDescent="0.2">
      <c r="A473" s="58">
        <v>26</v>
      </c>
      <c r="B473" s="61" t="s">
        <v>39</v>
      </c>
      <c r="C473" s="53">
        <v>2864.0262031010334</v>
      </c>
      <c r="D473" s="53">
        <v>1542.1737968989664</v>
      </c>
      <c r="E473" s="53">
        <v>623</v>
      </c>
      <c r="F473" s="53">
        <v>1146</v>
      </c>
      <c r="G473" s="53">
        <v>0</v>
      </c>
      <c r="H473" s="53">
        <v>0</v>
      </c>
      <c r="I473" s="53">
        <f t="shared" si="60"/>
        <v>40.013600390916984</v>
      </c>
      <c r="J473" s="53">
        <f t="shared" si="61"/>
        <v>0</v>
      </c>
      <c r="K473" s="53">
        <f t="shared" si="62"/>
        <v>4406.2</v>
      </c>
      <c r="L473" s="53">
        <f t="shared" si="63"/>
        <v>623</v>
      </c>
      <c r="M473" s="53">
        <f t="shared" si="63"/>
        <v>1146</v>
      </c>
      <c r="N473" s="53">
        <f t="shared" si="64"/>
        <v>26.008805773682543</v>
      </c>
    </row>
    <row r="474" spans="1:14" ht="15" customHeight="1" x14ac:dyDescent="0.2">
      <c r="A474" s="58">
        <v>27</v>
      </c>
      <c r="B474" s="61" t="s">
        <v>40</v>
      </c>
      <c r="C474" s="53">
        <v>66.238252857142854</v>
      </c>
      <c r="D474" s="53">
        <v>16.581747142857139</v>
      </c>
      <c r="E474" s="53">
        <v>0</v>
      </c>
      <c r="F474" s="53">
        <v>0</v>
      </c>
      <c r="G474" s="53">
        <v>0</v>
      </c>
      <c r="H474" s="53">
        <v>0</v>
      </c>
      <c r="I474" s="53">
        <f t="shared" si="60"/>
        <v>0</v>
      </c>
      <c r="J474" s="53">
        <f t="shared" si="61"/>
        <v>0</v>
      </c>
      <c r="K474" s="53">
        <f t="shared" si="62"/>
        <v>82.82</v>
      </c>
      <c r="L474" s="53">
        <f t="shared" si="63"/>
        <v>0</v>
      </c>
      <c r="M474" s="53">
        <f t="shared" si="63"/>
        <v>0</v>
      </c>
      <c r="N474" s="53">
        <f t="shared" si="64"/>
        <v>0</v>
      </c>
    </row>
    <row r="475" spans="1:14" ht="15" customHeight="1" x14ac:dyDescent="0.2">
      <c r="A475" s="58">
        <v>28</v>
      </c>
      <c r="B475" s="61" t="s">
        <v>41</v>
      </c>
      <c r="C475" s="53">
        <v>13.56647708703375</v>
      </c>
      <c r="D475" s="53">
        <v>16.693522912966252</v>
      </c>
      <c r="E475" s="53">
        <v>3</v>
      </c>
      <c r="F475" s="53">
        <v>6</v>
      </c>
      <c r="G475" s="53">
        <v>0</v>
      </c>
      <c r="H475" s="53">
        <v>0</v>
      </c>
      <c r="I475" s="53">
        <f t="shared" si="60"/>
        <v>44.226662246269811</v>
      </c>
      <c r="J475" s="53">
        <f t="shared" si="61"/>
        <v>0</v>
      </c>
      <c r="K475" s="53">
        <f t="shared" si="62"/>
        <v>30.26</v>
      </c>
      <c r="L475" s="53">
        <f t="shared" si="63"/>
        <v>3</v>
      </c>
      <c r="M475" s="53">
        <f t="shared" si="63"/>
        <v>6</v>
      </c>
      <c r="N475" s="53">
        <f t="shared" si="64"/>
        <v>19.828155981493719</v>
      </c>
    </row>
    <row r="476" spans="1:14" ht="15" customHeight="1" x14ac:dyDescent="0.2">
      <c r="A476" s="58">
        <v>29</v>
      </c>
      <c r="B476" s="61" t="s">
        <v>42</v>
      </c>
      <c r="C476" s="53">
        <v>375.09633911368013</v>
      </c>
      <c r="D476" s="53">
        <v>274.90366088631987</v>
      </c>
      <c r="E476" s="53">
        <v>272</v>
      </c>
      <c r="F476" s="53">
        <v>437</v>
      </c>
      <c r="G476" s="53">
        <v>0</v>
      </c>
      <c r="H476" s="53">
        <v>0</v>
      </c>
      <c r="I476" s="53">
        <f t="shared" si="60"/>
        <v>116.50340310774368</v>
      </c>
      <c r="J476" s="53">
        <f t="shared" si="61"/>
        <v>0</v>
      </c>
      <c r="K476" s="53">
        <f t="shared" si="62"/>
        <v>650</v>
      </c>
      <c r="L476" s="53">
        <f t="shared" si="63"/>
        <v>272</v>
      </c>
      <c r="M476" s="53">
        <f t="shared" si="63"/>
        <v>437</v>
      </c>
      <c r="N476" s="53">
        <f t="shared" si="64"/>
        <v>67.230769230769226</v>
      </c>
    </row>
    <row r="477" spans="1:14" ht="15" customHeight="1" x14ac:dyDescent="0.2">
      <c r="A477" s="58">
        <v>30</v>
      </c>
      <c r="B477" s="61" t="s">
        <v>43</v>
      </c>
      <c r="C477" s="53">
        <v>360.3174603174603</v>
      </c>
      <c r="D477" s="53">
        <v>139.6825396825397</v>
      </c>
      <c r="E477" s="53">
        <v>90</v>
      </c>
      <c r="F477" s="53">
        <v>110</v>
      </c>
      <c r="G477" s="53">
        <v>0</v>
      </c>
      <c r="H477" s="53">
        <v>0</v>
      </c>
      <c r="I477" s="53">
        <f t="shared" si="60"/>
        <v>30.528634361233483</v>
      </c>
      <c r="J477" s="53">
        <f t="shared" si="61"/>
        <v>0</v>
      </c>
      <c r="K477" s="53">
        <f t="shared" si="62"/>
        <v>500</v>
      </c>
      <c r="L477" s="53">
        <f t="shared" si="63"/>
        <v>90</v>
      </c>
      <c r="M477" s="53">
        <f t="shared" si="63"/>
        <v>110</v>
      </c>
      <c r="N477" s="53">
        <f t="shared" si="64"/>
        <v>22</v>
      </c>
    </row>
    <row r="478" spans="1:14" ht="15" customHeight="1" x14ac:dyDescent="0.2">
      <c r="A478" s="58">
        <v>31</v>
      </c>
      <c r="B478" s="61" t="s">
        <v>44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 t="e">
        <f t="shared" si="60"/>
        <v>#DIV/0!</v>
      </c>
      <c r="J478" s="53" t="e">
        <f t="shared" si="61"/>
        <v>#DIV/0!</v>
      </c>
      <c r="K478" s="53">
        <f t="shared" si="62"/>
        <v>0</v>
      </c>
      <c r="L478" s="53">
        <f t="shared" si="63"/>
        <v>0</v>
      </c>
      <c r="M478" s="53">
        <f t="shared" si="63"/>
        <v>0</v>
      </c>
      <c r="N478" s="53" t="e">
        <f t="shared" si="64"/>
        <v>#DIV/0!</v>
      </c>
    </row>
    <row r="479" spans="1:14" ht="15" customHeight="1" x14ac:dyDescent="0.2">
      <c r="A479" s="58">
        <v>32</v>
      </c>
      <c r="B479" s="61" t="s">
        <v>45</v>
      </c>
      <c r="C479" s="53">
        <v>1676.3374911441838</v>
      </c>
      <c r="D479" s="53">
        <v>3897.6625088558162</v>
      </c>
      <c r="E479" s="53">
        <v>997</v>
      </c>
      <c r="F479" s="53">
        <v>1674.6</v>
      </c>
      <c r="G479" s="53">
        <v>0</v>
      </c>
      <c r="H479" s="53">
        <v>0</v>
      </c>
      <c r="I479" s="53">
        <f t="shared" si="60"/>
        <v>99.896351948616385</v>
      </c>
      <c r="J479" s="53">
        <f t="shared" si="61"/>
        <v>0</v>
      </c>
      <c r="K479" s="53">
        <f t="shared" si="62"/>
        <v>5574</v>
      </c>
      <c r="L479" s="53">
        <f t="shared" si="63"/>
        <v>997</v>
      </c>
      <c r="M479" s="53">
        <f t="shared" si="63"/>
        <v>1674.6</v>
      </c>
      <c r="N479" s="53">
        <f t="shared" si="64"/>
        <v>30.043057050592033</v>
      </c>
    </row>
    <row r="480" spans="1:14" ht="15" customHeight="1" x14ac:dyDescent="0.2">
      <c r="A480" s="58">
        <v>33</v>
      </c>
      <c r="B480" s="61" t="s">
        <v>46</v>
      </c>
      <c r="C480" s="53">
        <v>82.697514545454553</v>
      </c>
      <c r="D480" s="53">
        <v>26.382485454545446</v>
      </c>
      <c r="E480" s="53">
        <v>2</v>
      </c>
      <c r="F480" s="53">
        <v>3</v>
      </c>
      <c r="G480" s="53">
        <v>0</v>
      </c>
      <c r="H480" s="53">
        <v>0</v>
      </c>
      <c r="I480" s="53">
        <f t="shared" si="60"/>
        <v>3.6276785541735421</v>
      </c>
      <c r="J480" s="53">
        <f t="shared" si="61"/>
        <v>0</v>
      </c>
      <c r="K480" s="53">
        <f t="shared" si="62"/>
        <v>109.08</v>
      </c>
      <c r="L480" s="53">
        <f t="shared" si="63"/>
        <v>2</v>
      </c>
      <c r="M480" s="53">
        <f t="shared" si="63"/>
        <v>3</v>
      </c>
      <c r="N480" s="53">
        <f t="shared" si="64"/>
        <v>2.7502750275027505</v>
      </c>
    </row>
    <row r="481" spans="1:14" ht="15" customHeight="1" x14ac:dyDescent="0.2">
      <c r="A481" s="58">
        <v>34</v>
      </c>
      <c r="B481" s="61" t="s">
        <v>47</v>
      </c>
      <c r="C481" s="53">
        <v>0</v>
      </c>
      <c r="D481" s="53">
        <v>0</v>
      </c>
      <c r="E481" s="53">
        <v>131</v>
      </c>
      <c r="F481" s="53">
        <v>122.84</v>
      </c>
      <c r="G481" s="53">
        <v>0</v>
      </c>
      <c r="H481" s="53">
        <v>0</v>
      </c>
      <c r="I481" s="53" t="e">
        <f t="shared" si="60"/>
        <v>#DIV/0!</v>
      </c>
      <c r="J481" s="53" t="e">
        <f t="shared" si="61"/>
        <v>#DIV/0!</v>
      </c>
      <c r="K481" s="53">
        <f t="shared" si="62"/>
        <v>0</v>
      </c>
      <c r="L481" s="53">
        <f t="shared" si="63"/>
        <v>131</v>
      </c>
      <c r="M481" s="53">
        <f t="shared" si="63"/>
        <v>122.84</v>
      </c>
      <c r="N481" s="53" t="e">
        <f t="shared" si="64"/>
        <v>#DIV/0!</v>
      </c>
    </row>
    <row r="482" spans="1:14" ht="15" customHeight="1" x14ac:dyDescent="0.2">
      <c r="A482" s="58">
        <v>35</v>
      </c>
      <c r="B482" s="61" t="s">
        <v>48</v>
      </c>
      <c r="C482" s="53">
        <v>921.21212121212125</v>
      </c>
      <c r="D482" s="53">
        <v>28.787878787878753</v>
      </c>
      <c r="E482" s="53">
        <v>290</v>
      </c>
      <c r="F482" s="53">
        <v>247.5</v>
      </c>
      <c r="G482" s="53">
        <v>0</v>
      </c>
      <c r="H482" s="53">
        <v>0</v>
      </c>
      <c r="I482" s="53">
        <f t="shared" si="60"/>
        <v>26.866776315789469</v>
      </c>
      <c r="J482" s="53">
        <f t="shared" si="61"/>
        <v>0</v>
      </c>
      <c r="K482" s="53">
        <f t="shared" si="62"/>
        <v>950</v>
      </c>
      <c r="L482" s="53">
        <f t="shared" si="63"/>
        <v>290</v>
      </c>
      <c r="M482" s="53">
        <f t="shared" si="63"/>
        <v>247.5</v>
      </c>
      <c r="N482" s="53">
        <f t="shared" si="64"/>
        <v>26.052631578947366</v>
      </c>
    </row>
    <row r="483" spans="1:14" ht="15" customHeight="1" x14ac:dyDescent="0.2">
      <c r="A483" s="58">
        <v>36</v>
      </c>
      <c r="B483" s="61" t="s">
        <v>49</v>
      </c>
      <c r="C483" s="53">
        <v>815.77</v>
      </c>
      <c r="D483" s="53">
        <v>25.230000000000018</v>
      </c>
      <c r="E483" s="53">
        <v>706</v>
      </c>
      <c r="F483" s="53">
        <v>704.75</v>
      </c>
      <c r="G483" s="53">
        <v>0</v>
      </c>
      <c r="H483" s="53">
        <v>0</v>
      </c>
      <c r="I483" s="53">
        <f t="shared" si="60"/>
        <v>86.390771908748789</v>
      </c>
      <c r="J483" s="53">
        <f t="shared" si="61"/>
        <v>0</v>
      </c>
      <c r="K483" s="53">
        <f t="shared" si="62"/>
        <v>841</v>
      </c>
      <c r="L483" s="53">
        <f t="shared" si="63"/>
        <v>706</v>
      </c>
      <c r="M483" s="53">
        <f t="shared" si="63"/>
        <v>704.75</v>
      </c>
      <c r="N483" s="53">
        <f t="shared" si="64"/>
        <v>83.799048751486325</v>
      </c>
    </row>
    <row r="484" spans="1:14" ht="15" customHeight="1" x14ac:dyDescent="0.2">
      <c r="A484" s="66"/>
      <c r="B484" s="67" t="s">
        <v>6</v>
      </c>
      <c r="C484" s="54">
        <f t="shared" ref="C484:H484" si="65">SUM(C448:C483)</f>
        <v>27756.365202106161</v>
      </c>
      <c r="D484" s="54">
        <f t="shared" si="65"/>
        <v>12179.294797893839</v>
      </c>
      <c r="E484" s="54">
        <f t="shared" si="65"/>
        <v>8570</v>
      </c>
      <c r="F484" s="54">
        <f t="shared" si="65"/>
        <v>10292.98</v>
      </c>
      <c r="G484" s="54">
        <f t="shared" si="65"/>
        <v>0</v>
      </c>
      <c r="H484" s="54">
        <f t="shared" si="65"/>
        <v>0</v>
      </c>
      <c r="I484" s="54">
        <f t="shared" si="60"/>
        <v>37.083313773443813</v>
      </c>
      <c r="J484" s="54">
        <f t="shared" si="61"/>
        <v>0</v>
      </c>
      <c r="K484" s="54">
        <f t="shared" si="62"/>
        <v>39935.660000000003</v>
      </c>
      <c r="L484" s="54">
        <f t="shared" si="63"/>
        <v>8570</v>
      </c>
      <c r="M484" s="54">
        <f t="shared" si="63"/>
        <v>10292.98</v>
      </c>
      <c r="N484" s="54">
        <f t="shared" si="64"/>
        <v>25.773907329940204</v>
      </c>
    </row>
    <row r="485" spans="1:14" ht="15" customHeight="1" x14ac:dyDescent="0.2">
      <c r="A485" s="109" t="s">
        <v>68</v>
      </c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</row>
    <row r="486" spans="1:14" ht="15" customHeight="1" x14ac:dyDescent="0.2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</row>
    <row r="487" spans="1:14" ht="15" customHeight="1" x14ac:dyDescent="0.2">
      <c r="A487" s="111" t="str">
        <f>A3</f>
        <v>Disbursements under Crop Loans - 30.09.2020</v>
      </c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</row>
    <row r="488" spans="1:14" ht="15" customHeight="1" x14ac:dyDescent="0.2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112" t="s">
        <v>2</v>
      </c>
      <c r="L488" s="112"/>
      <c r="M488" s="112"/>
      <c r="N488" s="112"/>
    </row>
    <row r="489" spans="1:14" ht="39.950000000000003" customHeight="1" x14ac:dyDescent="0.2">
      <c r="A489" s="113" t="s">
        <v>3</v>
      </c>
      <c r="B489" s="113" t="s">
        <v>56</v>
      </c>
      <c r="C489" s="102" t="str">
        <f>C5</f>
        <v>Crop Loan Target 
ACP 2020-21</v>
      </c>
      <c r="D489" s="102"/>
      <c r="E489" s="116" t="str">
        <f>E5</f>
        <v>Cumulative Achievement from 
01.04.2020</v>
      </c>
      <c r="F489" s="117"/>
      <c r="G489" s="117"/>
      <c r="H489" s="118"/>
      <c r="I489" s="102" t="s">
        <v>5</v>
      </c>
      <c r="J489" s="102"/>
      <c r="K489" s="102" t="s">
        <v>6</v>
      </c>
      <c r="L489" s="102"/>
      <c r="M489" s="102"/>
      <c r="N489" s="102"/>
    </row>
    <row r="490" spans="1:14" ht="15" customHeight="1" x14ac:dyDescent="0.2">
      <c r="A490" s="114"/>
      <c r="B490" s="114"/>
      <c r="C490" s="103" t="s">
        <v>7</v>
      </c>
      <c r="D490" s="103" t="s">
        <v>8</v>
      </c>
      <c r="E490" s="105" t="s">
        <v>7</v>
      </c>
      <c r="F490" s="106"/>
      <c r="G490" s="105" t="s">
        <v>8</v>
      </c>
      <c r="H490" s="106"/>
      <c r="I490" s="103" t="s">
        <v>7</v>
      </c>
      <c r="J490" s="103" t="s">
        <v>8</v>
      </c>
      <c r="K490" s="103" t="s">
        <v>9</v>
      </c>
      <c r="L490" s="107" t="s">
        <v>10</v>
      </c>
      <c r="M490" s="107"/>
      <c r="N490" s="103" t="s">
        <v>11</v>
      </c>
    </row>
    <row r="491" spans="1:14" ht="15" customHeight="1" x14ac:dyDescent="0.2">
      <c r="A491" s="115"/>
      <c r="B491" s="115"/>
      <c r="C491" s="104"/>
      <c r="D491" s="104"/>
      <c r="E491" s="57" t="s">
        <v>12</v>
      </c>
      <c r="F491" s="57" t="s">
        <v>13</v>
      </c>
      <c r="G491" s="57" t="s">
        <v>12</v>
      </c>
      <c r="H491" s="57" t="s">
        <v>13</v>
      </c>
      <c r="I491" s="104"/>
      <c r="J491" s="104"/>
      <c r="K491" s="104"/>
      <c r="L491" s="57" t="s">
        <v>12</v>
      </c>
      <c r="M491" s="57" t="s">
        <v>13</v>
      </c>
      <c r="N491" s="104"/>
    </row>
    <row r="492" spans="1:14" ht="15" customHeight="1" x14ac:dyDescent="0.2">
      <c r="A492" s="58">
        <v>1</v>
      </c>
      <c r="B492" s="61" t="s">
        <v>14</v>
      </c>
      <c r="C492" s="53">
        <v>1585.1416981782515</v>
      </c>
      <c r="D492" s="53">
        <v>855.04830182174851</v>
      </c>
      <c r="E492" s="53">
        <v>480</v>
      </c>
      <c r="F492" s="53">
        <v>1448</v>
      </c>
      <c r="G492" s="53">
        <v>0</v>
      </c>
      <c r="H492" s="53">
        <v>0</v>
      </c>
      <c r="I492" s="53">
        <f t="shared" ref="I492:I528" si="66">(F492/C492)*100</f>
        <v>91.348300386276904</v>
      </c>
      <c r="J492" s="53">
        <f t="shared" ref="J492:J528" si="67">(H492/D492)*100</f>
        <v>0</v>
      </c>
      <c r="K492" s="53">
        <f t="shared" ref="K492:K528" si="68">C492+D492</f>
        <v>2440.19</v>
      </c>
      <c r="L492" s="53">
        <f t="shared" ref="L492:M528" si="69">E492+G492</f>
        <v>480</v>
      </c>
      <c r="M492" s="53">
        <f t="shared" si="69"/>
        <v>1448</v>
      </c>
      <c r="N492" s="53">
        <f t="shared" ref="N492:N528" si="70">(M492/K492)*100</f>
        <v>59.339641585286394</v>
      </c>
    </row>
    <row r="493" spans="1:14" ht="15" customHeight="1" x14ac:dyDescent="0.2">
      <c r="A493" s="58">
        <v>2</v>
      </c>
      <c r="B493" s="61" t="s">
        <v>15</v>
      </c>
      <c r="C493" s="53">
        <v>95</v>
      </c>
      <c r="D493" s="53">
        <v>5</v>
      </c>
      <c r="E493" s="53">
        <v>46</v>
      </c>
      <c r="F493" s="53">
        <v>54</v>
      </c>
      <c r="G493" s="53">
        <v>0</v>
      </c>
      <c r="H493" s="53">
        <v>0</v>
      </c>
      <c r="I493" s="53">
        <f t="shared" si="66"/>
        <v>56.84210526315789</v>
      </c>
      <c r="J493" s="53">
        <f t="shared" si="67"/>
        <v>0</v>
      </c>
      <c r="K493" s="53">
        <f t="shared" si="68"/>
        <v>100</v>
      </c>
      <c r="L493" s="53">
        <f t="shared" si="69"/>
        <v>46</v>
      </c>
      <c r="M493" s="53">
        <f t="shared" si="69"/>
        <v>54</v>
      </c>
      <c r="N493" s="53">
        <f t="shared" si="70"/>
        <v>54</v>
      </c>
    </row>
    <row r="494" spans="1:14" ht="15" customHeight="1" x14ac:dyDescent="0.2">
      <c r="A494" s="58">
        <v>3</v>
      </c>
      <c r="B494" s="61" t="s">
        <v>16</v>
      </c>
      <c r="C494" s="53">
        <v>0</v>
      </c>
      <c r="D494" s="53">
        <v>0</v>
      </c>
      <c r="E494" s="53">
        <v>0</v>
      </c>
      <c r="F494" s="53">
        <v>0</v>
      </c>
      <c r="G494" s="53">
        <v>0</v>
      </c>
      <c r="H494" s="53">
        <v>0</v>
      </c>
      <c r="I494" s="53" t="e">
        <f t="shared" si="66"/>
        <v>#DIV/0!</v>
      </c>
      <c r="J494" s="53" t="e">
        <f t="shared" si="67"/>
        <v>#DIV/0!</v>
      </c>
      <c r="K494" s="53">
        <f t="shared" si="68"/>
        <v>0</v>
      </c>
      <c r="L494" s="53">
        <f t="shared" si="69"/>
        <v>0</v>
      </c>
      <c r="M494" s="53">
        <f t="shared" si="69"/>
        <v>0</v>
      </c>
      <c r="N494" s="53" t="e">
        <f t="shared" si="70"/>
        <v>#DIV/0!</v>
      </c>
    </row>
    <row r="495" spans="1:14" ht="15" customHeight="1" x14ac:dyDescent="0.2">
      <c r="A495" s="58">
        <v>4</v>
      </c>
      <c r="B495" s="61" t="s">
        <v>17</v>
      </c>
      <c r="C495" s="53">
        <v>0</v>
      </c>
      <c r="D495" s="53">
        <v>0</v>
      </c>
      <c r="E495" s="53">
        <v>82</v>
      </c>
      <c r="F495" s="53">
        <v>122.88</v>
      </c>
      <c r="G495" s="53">
        <v>0</v>
      </c>
      <c r="H495" s="53">
        <v>0</v>
      </c>
      <c r="I495" s="53" t="e">
        <f t="shared" si="66"/>
        <v>#DIV/0!</v>
      </c>
      <c r="J495" s="53" t="e">
        <f t="shared" si="67"/>
        <v>#DIV/0!</v>
      </c>
      <c r="K495" s="53">
        <f t="shared" si="68"/>
        <v>0</v>
      </c>
      <c r="L495" s="53">
        <f t="shared" si="69"/>
        <v>82</v>
      </c>
      <c r="M495" s="53">
        <f t="shared" si="69"/>
        <v>122.88</v>
      </c>
      <c r="N495" s="53" t="e">
        <f t="shared" si="70"/>
        <v>#DIV/0!</v>
      </c>
    </row>
    <row r="496" spans="1:14" ht="15" customHeight="1" x14ac:dyDescent="0.2">
      <c r="A496" s="58">
        <v>5</v>
      </c>
      <c r="B496" s="61" t="s">
        <v>18</v>
      </c>
      <c r="C496" s="53">
        <v>0</v>
      </c>
      <c r="D496" s="53">
        <v>0</v>
      </c>
      <c r="E496" s="53">
        <v>0</v>
      </c>
      <c r="F496" s="53">
        <v>0</v>
      </c>
      <c r="G496" s="53">
        <v>0</v>
      </c>
      <c r="H496" s="53">
        <v>0</v>
      </c>
      <c r="I496" s="53" t="e">
        <f t="shared" si="66"/>
        <v>#DIV/0!</v>
      </c>
      <c r="J496" s="53" t="e">
        <f t="shared" si="67"/>
        <v>#DIV/0!</v>
      </c>
      <c r="K496" s="53">
        <f t="shared" si="68"/>
        <v>0</v>
      </c>
      <c r="L496" s="53">
        <f t="shared" si="69"/>
        <v>0</v>
      </c>
      <c r="M496" s="53">
        <f t="shared" si="69"/>
        <v>0</v>
      </c>
      <c r="N496" s="53" t="e">
        <f t="shared" si="70"/>
        <v>#DIV/0!</v>
      </c>
    </row>
    <row r="497" spans="1:14" ht="15" customHeight="1" x14ac:dyDescent="0.2">
      <c r="A497" s="58">
        <v>6</v>
      </c>
      <c r="B497" s="61" t="s">
        <v>19</v>
      </c>
      <c r="C497" s="53">
        <v>0</v>
      </c>
      <c r="D497" s="53">
        <v>0</v>
      </c>
      <c r="E497" s="53">
        <v>0</v>
      </c>
      <c r="F497" s="53">
        <v>0</v>
      </c>
      <c r="G497" s="53">
        <v>0</v>
      </c>
      <c r="H497" s="53">
        <v>0</v>
      </c>
      <c r="I497" s="53" t="e">
        <f t="shared" si="66"/>
        <v>#DIV/0!</v>
      </c>
      <c r="J497" s="53" t="e">
        <f t="shared" si="67"/>
        <v>#DIV/0!</v>
      </c>
      <c r="K497" s="53">
        <f t="shared" si="68"/>
        <v>0</v>
      </c>
      <c r="L497" s="53">
        <f t="shared" si="69"/>
        <v>0</v>
      </c>
      <c r="M497" s="53">
        <f t="shared" si="69"/>
        <v>0</v>
      </c>
      <c r="N497" s="53" t="e">
        <f t="shared" si="70"/>
        <v>#DIV/0!</v>
      </c>
    </row>
    <row r="498" spans="1:14" ht="15" customHeight="1" x14ac:dyDescent="0.2">
      <c r="A498" s="58">
        <v>7</v>
      </c>
      <c r="B498" s="61" t="s">
        <v>20</v>
      </c>
      <c r="C498" s="53">
        <v>1392.3011317911125</v>
      </c>
      <c r="D498" s="53">
        <v>154.69886820888746</v>
      </c>
      <c r="E498" s="53">
        <v>77</v>
      </c>
      <c r="F498" s="53">
        <v>45.23</v>
      </c>
      <c r="G498" s="53">
        <v>0</v>
      </c>
      <c r="H498" s="53">
        <v>0</v>
      </c>
      <c r="I498" s="53">
        <f t="shared" si="66"/>
        <v>3.2485788431281595</v>
      </c>
      <c r="J498" s="53">
        <f t="shared" si="67"/>
        <v>0</v>
      </c>
      <c r="K498" s="53">
        <f t="shared" si="68"/>
        <v>1547</v>
      </c>
      <c r="L498" s="53">
        <f t="shared" si="69"/>
        <v>77</v>
      </c>
      <c r="M498" s="53">
        <f t="shared" si="69"/>
        <v>45.23</v>
      </c>
      <c r="N498" s="53">
        <f t="shared" si="70"/>
        <v>2.9237233354880412</v>
      </c>
    </row>
    <row r="499" spans="1:14" ht="15" customHeight="1" x14ac:dyDescent="0.2">
      <c r="A499" s="58">
        <v>8</v>
      </c>
      <c r="B499" s="61" t="s">
        <v>21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 t="e">
        <f t="shared" si="66"/>
        <v>#DIV/0!</v>
      </c>
      <c r="J499" s="53" t="e">
        <f t="shared" si="67"/>
        <v>#DIV/0!</v>
      </c>
      <c r="K499" s="53">
        <f t="shared" si="68"/>
        <v>0</v>
      </c>
      <c r="L499" s="53">
        <f t="shared" si="69"/>
        <v>0</v>
      </c>
      <c r="M499" s="53">
        <f t="shared" si="69"/>
        <v>0</v>
      </c>
      <c r="N499" s="53" t="e">
        <f t="shared" si="70"/>
        <v>#DIV/0!</v>
      </c>
    </row>
    <row r="500" spans="1:14" ht="15" customHeight="1" x14ac:dyDescent="0.2">
      <c r="A500" s="58">
        <v>9</v>
      </c>
      <c r="B500" s="61" t="s">
        <v>22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 t="e">
        <f t="shared" si="66"/>
        <v>#DIV/0!</v>
      </c>
      <c r="J500" s="53" t="e">
        <f t="shared" si="67"/>
        <v>#DIV/0!</v>
      </c>
      <c r="K500" s="53">
        <f t="shared" si="68"/>
        <v>0</v>
      </c>
      <c r="L500" s="53">
        <f t="shared" si="69"/>
        <v>0</v>
      </c>
      <c r="M500" s="53">
        <f t="shared" si="69"/>
        <v>0</v>
      </c>
      <c r="N500" s="53" t="e">
        <f t="shared" si="70"/>
        <v>#DIV/0!</v>
      </c>
    </row>
    <row r="501" spans="1:14" ht="15" customHeight="1" x14ac:dyDescent="0.2">
      <c r="A501" s="58">
        <v>10</v>
      </c>
      <c r="B501" s="61" t="s">
        <v>23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 t="e">
        <f t="shared" si="66"/>
        <v>#DIV/0!</v>
      </c>
      <c r="J501" s="53" t="e">
        <f t="shared" si="67"/>
        <v>#DIV/0!</v>
      </c>
      <c r="K501" s="53">
        <f t="shared" si="68"/>
        <v>0</v>
      </c>
      <c r="L501" s="53">
        <f t="shared" si="69"/>
        <v>0</v>
      </c>
      <c r="M501" s="53">
        <f t="shared" si="69"/>
        <v>0</v>
      </c>
      <c r="N501" s="53" t="e">
        <f t="shared" si="70"/>
        <v>#DIV/0!</v>
      </c>
    </row>
    <row r="502" spans="1:14" ht="15" customHeight="1" x14ac:dyDescent="0.2">
      <c r="A502" s="58">
        <v>11</v>
      </c>
      <c r="B502" s="61" t="s">
        <v>24</v>
      </c>
      <c r="C502" s="53">
        <v>0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 t="e">
        <f t="shared" si="66"/>
        <v>#DIV/0!</v>
      </c>
      <c r="J502" s="53" t="e">
        <f t="shared" si="67"/>
        <v>#DIV/0!</v>
      </c>
      <c r="K502" s="53">
        <f t="shared" si="68"/>
        <v>0</v>
      </c>
      <c r="L502" s="53">
        <f t="shared" si="69"/>
        <v>0</v>
      </c>
      <c r="M502" s="53">
        <f t="shared" si="69"/>
        <v>0</v>
      </c>
      <c r="N502" s="53" t="e">
        <f t="shared" si="70"/>
        <v>#DIV/0!</v>
      </c>
    </row>
    <row r="503" spans="1:14" ht="15" customHeight="1" x14ac:dyDescent="0.2">
      <c r="A503" s="58">
        <v>12</v>
      </c>
      <c r="B503" s="61" t="s">
        <v>25</v>
      </c>
      <c r="C503" s="53">
        <v>1139.9476941831633</v>
      </c>
      <c r="D503" s="53">
        <v>267.97230581683675</v>
      </c>
      <c r="E503" s="53">
        <v>106</v>
      </c>
      <c r="F503" s="53">
        <v>148.08000000000001</v>
      </c>
      <c r="G503" s="53">
        <v>0</v>
      </c>
      <c r="H503" s="53">
        <v>0</v>
      </c>
      <c r="I503" s="53">
        <f t="shared" si="66"/>
        <v>12.990069698426618</v>
      </c>
      <c r="J503" s="53">
        <f t="shared" si="67"/>
        <v>0</v>
      </c>
      <c r="K503" s="53">
        <f t="shared" si="68"/>
        <v>1407.92</v>
      </c>
      <c r="L503" s="53">
        <f t="shared" si="69"/>
        <v>106</v>
      </c>
      <c r="M503" s="53">
        <f t="shared" si="69"/>
        <v>148.08000000000001</v>
      </c>
      <c r="N503" s="53">
        <f t="shared" si="70"/>
        <v>10.517643047900449</v>
      </c>
    </row>
    <row r="504" spans="1:14" ht="15" customHeight="1" x14ac:dyDescent="0.2">
      <c r="A504" s="58">
        <v>13</v>
      </c>
      <c r="B504" s="61" t="s">
        <v>26</v>
      </c>
      <c r="C504" s="53">
        <v>203.43495782820494</v>
      </c>
      <c r="D504" s="53">
        <v>25.565042171795056</v>
      </c>
      <c r="E504" s="53">
        <v>0</v>
      </c>
      <c r="F504" s="53">
        <v>0</v>
      </c>
      <c r="G504" s="53">
        <v>0</v>
      </c>
      <c r="H504" s="53">
        <v>0</v>
      </c>
      <c r="I504" s="53">
        <f t="shared" si="66"/>
        <v>0</v>
      </c>
      <c r="J504" s="53">
        <f t="shared" si="67"/>
        <v>0</v>
      </c>
      <c r="K504" s="53">
        <f t="shared" si="68"/>
        <v>229</v>
      </c>
      <c r="L504" s="53">
        <f t="shared" si="69"/>
        <v>0</v>
      </c>
      <c r="M504" s="53">
        <f t="shared" si="69"/>
        <v>0</v>
      </c>
      <c r="N504" s="53">
        <f t="shared" si="70"/>
        <v>0</v>
      </c>
    </row>
    <row r="505" spans="1:14" ht="15" customHeight="1" x14ac:dyDescent="0.2">
      <c r="A505" s="58">
        <v>14</v>
      </c>
      <c r="B505" s="61" t="s">
        <v>27</v>
      </c>
      <c r="C505" s="53">
        <v>309.39673875000005</v>
      </c>
      <c r="D505" s="53">
        <v>134.45326124999997</v>
      </c>
      <c r="E505" s="53">
        <v>81</v>
      </c>
      <c r="F505" s="53">
        <v>158</v>
      </c>
      <c r="G505" s="53">
        <v>0</v>
      </c>
      <c r="H505" s="53">
        <v>0</v>
      </c>
      <c r="I505" s="53">
        <f t="shared" si="66"/>
        <v>51.067118754495908</v>
      </c>
      <c r="J505" s="53">
        <f t="shared" si="67"/>
        <v>0</v>
      </c>
      <c r="K505" s="53">
        <f t="shared" si="68"/>
        <v>443.85</v>
      </c>
      <c r="L505" s="53">
        <f t="shared" si="69"/>
        <v>81</v>
      </c>
      <c r="M505" s="53">
        <f t="shared" si="69"/>
        <v>158</v>
      </c>
      <c r="N505" s="53">
        <f t="shared" si="70"/>
        <v>35.597611805790244</v>
      </c>
    </row>
    <row r="506" spans="1:14" ht="15" customHeight="1" x14ac:dyDescent="0.2">
      <c r="A506" s="58">
        <v>15</v>
      </c>
      <c r="B506" s="61" t="s">
        <v>28</v>
      </c>
      <c r="C506" s="53">
        <v>340.63983518889364</v>
      </c>
      <c r="D506" s="53">
        <v>340.64016481110633</v>
      </c>
      <c r="E506" s="53">
        <v>168</v>
      </c>
      <c r="F506" s="53">
        <v>176</v>
      </c>
      <c r="G506" s="53">
        <v>0</v>
      </c>
      <c r="H506" s="53">
        <v>0</v>
      </c>
      <c r="I506" s="53">
        <f t="shared" si="66"/>
        <v>51.667474504971921</v>
      </c>
      <c r="J506" s="53">
        <f t="shared" si="67"/>
        <v>0</v>
      </c>
      <c r="K506" s="53">
        <f t="shared" si="68"/>
        <v>681.28</v>
      </c>
      <c r="L506" s="53">
        <f t="shared" si="69"/>
        <v>168</v>
      </c>
      <c r="M506" s="53">
        <f t="shared" si="69"/>
        <v>176</v>
      </c>
      <c r="N506" s="53">
        <f t="shared" si="70"/>
        <v>25.833724753405356</v>
      </c>
    </row>
    <row r="507" spans="1:14" ht="15" customHeight="1" x14ac:dyDescent="0.2">
      <c r="A507" s="58">
        <v>16</v>
      </c>
      <c r="B507" s="61" t="s">
        <v>29</v>
      </c>
      <c r="C507" s="53">
        <v>684.8431744387841</v>
      </c>
      <c r="D507" s="53">
        <v>172.1568255612159</v>
      </c>
      <c r="E507" s="53">
        <v>40</v>
      </c>
      <c r="F507" s="53">
        <v>72</v>
      </c>
      <c r="G507" s="53">
        <v>0</v>
      </c>
      <c r="H507" s="53">
        <v>0</v>
      </c>
      <c r="I507" s="53">
        <f t="shared" si="66"/>
        <v>10.513355858295972</v>
      </c>
      <c r="J507" s="53">
        <f t="shared" si="67"/>
        <v>0</v>
      </c>
      <c r="K507" s="53">
        <f t="shared" si="68"/>
        <v>857</v>
      </c>
      <c r="L507" s="53">
        <f t="shared" si="69"/>
        <v>40</v>
      </c>
      <c r="M507" s="53">
        <f t="shared" si="69"/>
        <v>72</v>
      </c>
      <c r="N507" s="53">
        <f t="shared" si="70"/>
        <v>8.4014002333722289</v>
      </c>
    </row>
    <row r="508" spans="1:14" ht="15" customHeight="1" x14ac:dyDescent="0.2">
      <c r="A508" s="58">
        <v>17</v>
      </c>
      <c r="B508" s="61" t="s">
        <v>30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 t="e">
        <f>(F508/C508)*100</f>
        <v>#DIV/0!</v>
      </c>
      <c r="J508" s="53" t="e">
        <f>(H508/D508)*100</f>
        <v>#DIV/0!</v>
      </c>
      <c r="K508" s="53">
        <f>C508+D508</f>
        <v>0</v>
      </c>
      <c r="L508" s="53">
        <f>E508+G508</f>
        <v>0</v>
      </c>
      <c r="M508" s="53">
        <f>F508+H508</f>
        <v>0</v>
      </c>
      <c r="N508" s="53" t="e">
        <f>(M508/K508)*100</f>
        <v>#DIV/0!</v>
      </c>
    </row>
    <row r="509" spans="1:14" ht="15" customHeight="1" x14ac:dyDescent="0.2">
      <c r="A509" s="58">
        <v>18</v>
      </c>
      <c r="B509" s="65" t="s">
        <v>31</v>
      </c>
      <c r="C509" s="53">
        <v>0</v>
      </c>
      <c r="D509" s="53">
        <v>0</v>
      </c>
      <c r="E509" s="53">
        <v>0</v>
      </c>
      <c r="F509" s="53">
        <v>0</v>
      </c>
      <c r="G509" s="53">
        <v>0</v>
      </c>
      <c r="H509" s="53">
        <v>0</v>
      </c>
      <c r="I509" s="53" t="e">
        <f>(F509/C509)*100</f>
        <v>#DIV/0!</v>
      </c>
      <c r="J509" s="53" t="e">
        <f>(H509/D509)*100</f>
        <v>#DIV/0!</v>
      </c>
      <c r="K509" s="53">
        <f>C509+D509</f>
        <v>0</v>
      </c>
      <c r="L509" s="53">
        <f>E509+G509</f>
        <v>0</v>
      </c>
      <c r="M509" s="53">
        <f>F509+H509</f>
        <v>0</v>
      </c>
      <c r="N509" s="53" t="e">
        <f>(M509/K509)*100</f>
        <v>#DIV/0!</v>
      </c>
    </row>
    <row r="510" spans="1:14" ht="15" customHeight="1" x14ac:dyDescent="0.2">
      <c r="A510" s="58">
        <v>19</v>
      </c>
      <c r="B510" s="61" t="s">
        <v>32</v>
      </c>
      <c r="C510" s="53">
        <v>0</v>
      </c>
      <c r="D510" s="53">
        <v>0</v>
      </c>
      <c r="E510" s="53">
        <v>0</v>
      </c>
      <c r="F510" s="53">
        <v>0</v>
      </c>
      <c r="G510" s="53">
        <v>0</v>
      </c>
      <c r="H510" s="53">
        <v>0</v>
      </c>
      <c r="I510" s="53" t="e">
        <f t="shared" si="66"/>
        <v>#DIV/0!</v>
      </c>
      <c r="J510" s="53" t="e">
        <f t="shared" si="67"/>
        <v>#DIV/0!</v>
      </c>
      <c r="K510" s="53">
        <f t="shared" si="68"/>
        <v>0</v>
      </c>
      <c r="L510" s="53">
        <f t="shared" si="69"/>
        <v>0</v>
      </c>
      <c r="M510" s="53">
        <f t="shared" si="69"/>
        <v>0</v>
      </c>
      <c r="N510" s="53" t="e">
        <f t="shared" si="70"/>
        <v>#DIV/0!</v>
      </c>
    </row>
    <row r="511" spans="1:14" ht="15" customHeight="1" x14ac:dyDescent="0.2">
      <c r="A511" s="58">
        <v>20</v>
      </c>
      <c r="B511" s="61" t="s">
        <v>33</v>
      </c>
      <c r="C511" s="53">
        <v>1005.6015046801535</v>
      </c>
      <c r="D511" s="53">
        <v>251.39849531984646</v>
      </c>
      <c r="E511" s="53">
        <v>50</v>
      </c>
      <c r="F511" s="53">
        <v>51.89</v>
      </c>
      <c r="G511" s="53">
        <v>0</v>
      </c>
      <c r="H511" s="53">
        <v>0</v>
      </c>
      <c r="I511" s="53">
        <f t="shared" si="66"/>
        <v>5.1600956997875995</v>
      </c>
      <c r="J511" s="53">
        <f t="shared" si="67"/>
        <v>0</v>
      </c>
      <c r="K511" s="53">
        <f t="shared" si="68"/>
        <v>1257</v>
      </c>
      <c r="L511" s="53">
        <f t="shared" si="69"/>
        <v>50</v>
      </c>
      <c r="M511" s="53">
        <f t="shared" si="69"/>
        <v>51.89</v>
      </c>
      <c r="N511" s="53">
        <f t="shared" si="70"/>
        <v>4.1280827366746227</v>
      </c>
    </row>
    <row r="512" spans="1:14" ht="15" customHeight="1" x14ac:dyDescent="0.2">
      <c r="A512" s="58">
        <v>21</v>
      </c>
      <c r="B512" s="61" t="s">
        <v>34</v>
      </c>
      <c r="C512" s="53">
        <v>0</v>
      </c>
      <c r="D512" s="53">
        <v>0</v>
      </c>
      <c r="E512" s="53">
        <v>0</v>
      </c>
      <c r="F512" s="53">
        <v>0</v>
      </c>
      <c r="G512" s="53">
        <v>0</v>
      </c>
      <c r="H512" s="53">
        <v>0</v>
      </c>
      <c r="I512" s="53" t="e">
        <f t="shared" si="66"/>
        <v>#DIV/0!</v>
      </c>
      <c r="J512" s="53" t="e">
        <f t="shared" si="67"/>
        <v>#DIV/0!</v>
      </c>
      <c r="K512" s="53">
        <f t="shared" si="68"/>
        <v>0</v>
      </c>
      <c r="L512" s="53">
        <f t="shared" si="69"/>
        <v>0</v>
      </c>
      <c r="M512" s="53">
        <f t="shared" si="69"/>
        <v>0</v>
      </c>
      <c r="N512" s="53" t="e">
        <f t="shared" si="70"/>
        <v>#DIV/0!</v>
      </c>
    </row>
    <row r="513" spans="1:14" ht="15" customHeight="1" x14ac:dyDescent="0.2">
      <c r="A513" s="58">
        <v>22</v>
      </c>
      <c r="B513" s="61" t="s">
        <v>35</v>
      </c>
      <c r="C513" s="53">
        <v>2966.3752380952387</v>
      </c>
      <c r="D513" s="53">
        <v>1280.9347619047617</v>
      </c>
      <c r="E513" s="53">
        <v>683</v>
      </c>
      <c r="F513" s="53">
        <v>1528</v>
      </c>
      <c r="G513" s="53">
        <v>0</v>
      </c>
      <c r="H513" s="53">
        <v>0</v>
      </c>
      <c r="I513" s="53">
        <f t="shared" si="66"/>
        <v>51.510678095504716</v>
      </c>
      <c r="J513" s="53">
        <f t="shared" si="67"/>
        <v>0</v>
      </c>
      <c r="K513" s="53">
        <f t="shared" si="68"/>
        <v>4247.3100000000004</v>
      </c>
      <c r="L513" s="53">
        <f t="shared" si="69"/>
        <v>683</v>
      </c>
      <c r="M513" s="53">
        <f t="shared" si="69"/>
        <v>1528</v>
      </c>
      <c r="N513" s="53">
        <f t="shared" si="70"/>
        <v>35.975711685749332</v>
      </c>
    </row>
    <row r="514" spans="1:14" ht="15" customHeight="1" x14ac:dyDescent="0.2">
      <c r="A514" s="58">
        <v>23</v>
      </c>
      <c r="B514" s="61" t="s">
        <v>36</v>
      </c>
      <c r="C514" s="53">
        <v>0</v>
      </c>
      <c r="D514" s="53">
        <v>0</v>
      </c>
      <c r="E514" s="53">
        <v>0</v>
      </c>
      <c r="F514" s="53">
        <v>0</v>
      </c>
      <c r="G514" s="53">
        <v>0</v>
      </c>
      <c r="H514" s="53">
        <v>0</v>
      </c>
      <c r="I514" s="53" t="e">
        <f t="shared" si="66"/>
        <v>#DIV/0!</v>
      </c>
      <c r="J514" s="53" t="e">
        <f t="shared" si="67"/>
        <v>#DIV/0!</v>
      </c>
      <c r="K514" s="53">
        <f t="shared" si="68"/>
        <v>0</v>
      </c>
      <c r="L514" s="53">
        <f t="shared" si="69"/>
        <v>0</v>
      </c>
      <c r="M514" s="53">
        <f t="shared" si="69"/>
        <v>0</v>
      </c>
      <c r="N514" s="53" t="e">
        <f t="shared" si="70"/>
        <v>#DIV/0!</v>
      </c>
    </row>
    <row r="515" spans="1:14" ht="15" customHeight="1" x14ac:dyDescent="0.2">
      <c r="A515" s="58">
        <v>24</v>
      </c>
      <c r="B515" s="59" t="s">
        <v>37</v>
      </c>
      <c r="C515" s="53">
        <v>238.23176000000001</v>
      </c>
      <c r="D515" s="53">
        <v>61.808240000000012</v>
      </c>
      <c r="E515" s="53">
        <v>2</v>
      </c>
      <c r="F515" s="53">
        <v>2</v>
      </c>
      <c r="G515" s="53">
        <v>0</v>
      </c>
      <c r="H515" s="53">
        <v>0</v>
      </c>
      <c r="I515" s="53">
        <f>(F515/C515)*100</f>
        <v>0.83951862673557875</v>
      </c>
      <c r="J515" s="53">
        <f>(H515/D515)*100</f>
        <v>0</v>
      </c>
      <c r="K515" s="53">
        <f>C515+D515</f>
        <v>300.04000000000002</v>
      </c>
      <c r="L515" s="53">
        <f>E515+G515</f>
        <v>2</v>
      </c>
      <c r="M515" s="53">
        <f>F515+H515</f>
        <v>2</v>
      </c>
      <c r="N515" s="53">
        <f>(M515/K515)*100</f>
        <v>0.66657778962804959</v>
      </c>
    </row>
    <row r="516" spans="1:14" ht="15" customHeight="1" x14ac:dyDescent="0.2">
      <c r="A516" s="58">
        <v>25</v>
      </c>
      <c r="B516" s="61" t="s">
        <v>38</v>
      </c>
      <c r="C516" s="53">
        <v>0</v>
      </c>
      <c r="D516" s="53">
        <v>0</v>
      </c>
      <c r="E516" s="53">
        <v>0</v>
      </c>
      <c r="F516" s="53">
        <v>0</v>
      </c>
      <c r="G516" s="53">
        <v>0</v>
      </c>
      <c r="H516" s="53">
        <v>0</v>
      </c>
      <c r="I516" s="53" t="e">
        <f t="shared" si="66"/>
        <v>#DIV/0!</v>
      </c>
      <c r="J516" s="53" t="e">
        <f t="shared" si="67"/>
        <v>#DIV/0!</v>
      </c>
      <c r="K516" s="53">
        <f t="shared" si="68"/>
        <v>0</v>
      </c>
      <c r="L516" s="53">
        <f t="shared" si="69"/>
        <v>0</v>
      </c>
      <c r="M516" s="53">
        <f t="shared" si="69"/>
        <v>0</v>
      </c>
      <c r="N516" s="53" t="e">
        <f t="shared" si="70"/>
        <v>#DIV/0!</v>
      </c>
    </row>
    <row r="517" spans="1:14" ht="15" customHeight="1" x14ac:dyDescent="0.2">
      <c r="A517" s="58">
        <v>26</v>
      </c>
      <c r="B517" s="61" t="s">
        <v>39</v>
      </c>
      <c r="C517" s="53">
        <v>261.26715363271308</v>
      </c>
      <c r="D517" s="53">
        <v>140.68284636728691</v>
      </c>
      <c r="E517" s="53">
        <v>0</v>
      </c>
      <c r="F517" s="53">
        <v>0</v>
      </c>
      <c r="G517" s="53">
        <v>0</v>
      </c>
      <c r="H517" s="53">
        <v>0</v>
      </c>
      <c r="I517" s="53">
        <f t="shared" si="66"/>
        <v>0</v>
      </c>
      <c r="J517" s="53">
        <f t="shared" si="67"/>
        <v>0</v>
      </c>
      <c r="K517" s="53">
        <f t="shared" si="68"/>
        <v>401.95</v>
      </c>
      <c r="L517" s="53">
        <f t="shared" si="69"/>
        <v>0</v>
      </c>
      <c r="M517" s="53">
        <f t="shared" si="69"/>
        <v>0</v>
      </c>
      <c r="N517" s="53">
        <f t="shared" si="70"/>
        <v>0</v>
      </c>
    </row>
    <row r="518" spans="1:14" ht="15" customHeight="1" x14ac:dyDescent="0.2">
      <c r="A518" s="58">
        <v>27</v>
      </c>
      <c r="B518" s="61" t="s">
        <v>40</v>
      </c>
      <c r="C518" s="53">
        <v>0</v>
      </c>
      <c r="D518" s="53">
        <v>0</v>
      </c>
      <c r="E518" s="53">
        <v>0</v>
      </c>
      <c r="F518" s="53">
        <v>0</v>
      </c>
      <c r="G518" s="53">
        <v>0</v>
      </c>
      <c r="H518" s="53">
        <v>0</v>
      </c>
      <c r="I518" s="53" t="e">
        <f t="shared" si="66"/>
        <v>#DIV/0!</v>
      </c>
      <c r="J518" s="53" t="e">
        <f t="shared" si="67"/>
        <v>#DIV/0!</v>
      </c>
      <c r="K518" s="53">
        <f t="shared" si="68"/>
        <v>0</v>
      </c>
      <c r="L518" s="53">
        <f t="shared" si="69"/>
        <v>0</v>
      </c>
      <c r="M518" s="53">
        <f t="shared" si="69"/>
        <v>0</v>
      </c>
      <c r="N518" s="53" t="e">
        <f t="shared" si="70"/>
        <v>#DIV/0!</v>
      </c>
    </row>
    <row r="519" spans="1:14" ht="15" customHeight="1" x14ac:dyDescent="0.2">
      <c r="A519" s="58">
        <v>28</v>
      </c>
      <c r="B519" s="61" t="s">
        <v>41</v>
      </c>
      <c r="C519" s="53">
        <v>44.936153285968039</v>
      </c>
      <c r="D519" s="53">
        <v>55.293846714031964</v>
      </c>
      <c r="E519" s="53">
        <v>0</v>
      </c>
      <c r="F519" s="53">
        <v>0</v>
      </c>
      <c r="G519" s="53">
        <v>0</v>
      </c>
      <c r="H519" s="53">
        <v>0</v>
      </c>
      <c r="I519" s="53">
        <f t="shared" si="66"/>
        <v>0</v>
      </c>
      <c r="J519" s="53">
        <f t="shared" si="67"/>
        <v>0</v>
      </c>
      <c r="K519" s="53">
        <f t="shared" si="68"/>
        <v>100.23</v>
      </c>
      <c r="L519" s="53">
        <f t="shared" si="69"/>
        <v>0</v>
      </c>
      <c r="M519" s="53">
        <f t="shared" si="69"/>
        <v>0</v>
      </c>
      <c r="N519" s="53">
        <f t="shared" si="70"/>
        <v>0</v>
      </c>
    </row>
    <row r="520" spans="1:14" ht="15" customHeight="1" x14ac:dyDescent="0.2">
      <c r="A520" s="58">
        <v>29</v>
      </c>
      <c r="B520" s="61" t="s">
        <v>42</v>
      </c>
      <c r="C520" s="53">
        <v>98.102119460500958</v>
      </c>
      <c r="D520" s="53">
        <v>71.897880539499042</v>
      </c>
      <c r="E520" s="53">
        <v>61</v>
      </c>
      <c r="F520" s="53">
        <v>216</v>
      </c>
      <c r="G520" s="53">
        <v>0</v>
      </c>
      <c r="H520" s="53">
        <v>0</v>
      </c>
      <c r="I520" s="53">
        <f t="shared" si="66"/>
        <v>220.17872925464007</v>
      </c>
      <c r="J520" s="53">
        <f t="shared" si="67"/>
        <v>0</v>
      </c>
      <c r="K520" s="53">
        <f t="shared" si="68"/>
        <v>170</v>
      </c>
      <c r="L520" s="53">
        <f t="shared" si="69"/>
        <v>61</v>
      </c>
      <c r="M520" s="53">
        <f t="shared" si="69"/>
        <v>216</v>
      </c>
      <c r="N520" s="53">
        <f t="shared" si="70"/>
        <v>127.05882352941175</v>
      </c>
    </row>
    <row r="521" spans="1:14" ht="15" customHeight="1" x14ac:dyDescent="0.2">
      <c r="A521" s="58">
        <v>30</v>
      </c>
      <c r="B521" s="61" t="s">
        <v>43</v>
      </c>
      <c r="C521" s="53">
        <v>396.34920634920633</v>
      </c>
      <c r="D521" s="53">
        <v>153.65079365079367</v>
      </c>
      <c r="E521" s="53">
        <v>40</v>
      </c>
      <c r="F521" s="53">
        <v>32</v>
      </c>
      <c r="G521" s="53">
        <v>0</v>
      </c>
      <c r="H521" s="53">
        <v>0</v>
      </c>
      <c r="I521" s="53">
        <f t="shared" si="66"/>
        <v>8.0736884261113335</v>
      </c>
      <c r="J521" s="53">
        <f t="shared" si="67"/>
        <v>0</v>
      </c>
      <c r="K521" s="53">
        <f t="shared" si="68"/>
        <v>550</v>
      </c>
      <c r="L521" s="53">
        <f t="shared" si="69"/>
        <v>40</v>
      </c>
      <c r="M521" s="53">
        <f t="shared" si="69"/>
        <v>32</v>
      </c>
      <c r="N521" s="53">
        <f t="shared" si="70"/>
        <v>5.8181818181818183</v>
      </c>
    </row>
    <row r="522" spans="1:14" ht="15" customHeight="1" x14ac:dyDescent="0.2">
      <c r="A522" s="58">
        <v>31</v>
      </c>
      <c r="B522" s="61" t="s">
        <v>44</v>
      </c>
      <c r="C522" s="53">
        <v>0</v>
      </c>
      <c r="D522" s="53">
        <v>0</v>
      </c>
      <c r="E522" s="53">
        <v>0</v>
      </c>
      <c r="F522" s="53">
        <v>0</v>
      </c>
      <c r="G522" s="53">
        <v>0</v>
      </c>
      <c r="H522" s="53">
        <v>0</v>
      </c>
      <c r="I522" s="53" t="e">
        <f t="shared" si="66"/>
        <v>#DIV/0!</v>
      </c>
      <c r="J522" s="53" t="e">
        <f t="shared" si="67"/>
        <v>#DIV/0!</v>
      </c>
      <c r="K522" s="53">
        <f t="shared" si="68"/>
        <v>0</v>
      </c>
      <c r="L522" s="53">
        <f t="shared" si="69"/>
        <v>0</v>
      </c>
      <c r="M522" s="53">
        <f t="shared" si="69"/>
        <v>0</v>
      </c>
      <c r="N522" s="53" t="e">
        <f t="shared" si="70"/>
        <v>#DIV/0!</v>
      </c>
    </row>
    <row r="523" spans="1:14" ht="15" customHeight="1" x14ac:dyDescent="0.2">
      <c r="A523" s="58">
        <v>32</v>
      </c>
      <c r="B523" s="61" t="s">
        <v>45</v>
      </c>
      <c r="C523" s="53">
        <v>137.7399660825325</v>
      </c>
      <c r="D523" s="53">
        <v>320.26003391746747</v>
      </c>
      <c r="E523" s="53">
        <v>21</v>
      </c>
      <c r="F523" s="53">
        <v>69.59</v>
      </c>
      <c r="G523" s="53">
        <v>0</v>
      </c>
      <c r="H523" s="53">
        <v>0</v>
      </c>
      <c r="I523" s="53">
        <f t="shared" si="66"/>
        <v>50.522736413556487</v>
      </c>
      <c r="J523" s="53">
        <f t="shared" si="67"/>
        <v>0</v>
      </c>
      <c r="K523" s="53">
        <f t="shared" si="68"/>
        <v>458</v>
      </c>
      <c r="L523" s="53">
        <f t="shared" si="69"/>
        <v>21</v>
      </c>
      <c r="M523" s="53">
        <f t="shared" si="69"/>
        <v>69.59</v>
      </c>
      <c r="N523" s="53">
        <f t="shared" si="70"/>
        <v>15.194323144104803</v>
      </c>
    </row>
    <row r="524" spans="1:14" ht="15" customHeight="1" x14ac:dyDescent="0.2">
      <c r="A524" s="58">
        <v>33</v>
      </c>
      <c r="B524" s="61" t="s">
        <v>46</v>
      </c>
      <c r="C524" s="53">
        <v>41.394245454545455</v>
      </c>
      <c r="D524" s="53">
        <v>13.205754545454546</v>
      </c>
      <c r="E524" s="53">
        <v>2</v>
      </c>
      <c r="F524" s="53">
        <v>2</v>
      </c>
      <c r="G524" s="53">
        <v>0</v>
      </c>
      <c r="H524" s="53">
        <v>0</v>
      </c>
      <c r="I524" s="53">
        <f t="shared" si="66"/>
        <v>4.8315894589652002</v>
      </c>
      <c r="J524" s="53">
        <f t="shared" si="67"/>
        <v>0</v>
      </c>
      <c r="K524" s="53">
        <f t="shared" si="68"/>
        <v>54.6</v>
      </c>
      <c r="L524" s="53">
        <f t="shared" si="69"/>
        <v>2</v>
      </c>
      <c r="M524" s="53">
        <f t="shared" si="69"/>
        <v>2</v>
      </c>
      <c r="N524" s="53">
        <f t="shared" si="70"/>
        <v>3.6630036630036633</v>
      </c>
    </row>
    <row r="525" spans="1:14" ht="15" customHeight="1" x14ac:dyDescent="0.2">
      <c r="A525" s="58">
        <v>34</v>
      </c>
      <c r="B525" s="61" t="s">
        <v>47</v>
      </c>
      <c r="C525" s="53">
        <v>0</v>
      </c>
      <c r="D525" s="53">
        <v>0</v>
      </c>
      <c r="E525" s="53">
        <v>0</v>
      </c>
      <c r="F525" s="53">
        <v>0</v>
      </c>
      <c r="G525" s="53">
        <v>0</v>
      </c>
      <c r="H525" s="53">
        <v>0</v>
      </c>
      <c r="I525" s="53" t="e">
        <f t="shared" si="66"/>
        <v>#DIV/0!</v>
      </c>
      <c r="J525" s="53" t="e">
        <f t="shared" si="67"/>
        <v>#DIV/0!</v>
      </c>
      <c r="K525" s="53">
        <f t="shared" si="68"/>
        <v>0</v>
      </c>
      <c r="L525" s="53">
        <f t="shared" si="69"/>
        <v>0</v>
      </c>
      <c r="M525" s="53">
        <f t="shared" si="69"/>
        <v>0</v>
      </c>
      <c r="N525" s="53" t="e">
        <f t="shared" si="70"/>
        <v>#DIV/0!</v>
      </c>
    </row>
    <row r="526" spans="1:14" ht="15" customHeight="1" x14ac:dyDescent="0.2">
      <c r="A526" s="58">
        <v>35</v>
      </c>
      <c r="B526" s="61" t="s">
        <v>48</v>
      </c>
      <c r="C526" s="53">
        <v>0</v>
      </c>
      <c r="D526" s="53">
        <v>0</v>
      </c>
      <c r="E526" s="53">
        <v>0</v>
      </c>
      <c r="F526" s="53">
        <v>0</v>
      </c>
      <c r="G526" s="53">
        <v>0</v>
      </c>
      <c r="H526" s="53">
        <v>0</v>
      </c>
      <c r="I526" s="53" t="e">
        <f t="shared" si="66"/>
        <v>#DIV/0!</v>
      </c>
      <c r="J526" s="53" t="e">
        <f t="shared" si="67"/>
        <v>#DIV/0!</v>
      </c>
      <c r="K526" s="53">
        <f t="shared" si="68"/>
        <v>0</v>
      </c>
      <c r="L526" s="53">
        <f t="shared" si="69"/>
        <v>0</v>
      </c>
      <c r="M526" s="53">
        <f t="shared" si="69"/>
        <v>0</v>
      </c>
      <c r="N526" s="53" t="e">
        <f t="shared" si="70"/>
        <v>#DIV/0!</v>
      </c>
    </row>
    <row r="527" spans="1:14" ht="15" customHeight="1" x14ac:dyDescent="0.2">
      <c r="A527" s="58">
        <v>36</v>
      </c>
      <c r="B527" s="61" t="s">
        <v>49</v>
      </c>
      <c r="C527" s="53">
        <v>0</v>
      </c>
      <c r="D527" s="53">
        <v>0</v>
      </c>
      <c r="E527" s="53">
        <v>0</v>
      </c>
      <c r="F527" s="53">
        <v>0</v>
      </c>
      <c r="G527" s="53">
        <v>0</v>
      </c>
      <c r="H527" s="53">
        <v>0</v>
      </c>
      <c r="I527" s="53" t="e">
        <f t="shared" si="66"/>
        <v>#DIV/0!</v>
      </c>
      <c r="J527" s="53" t="e">
        <f t="shared" si="67"/>
        <v>#DIV/0!</v>
      </c>
      <c r="K527" s="53">
        <f t="shared" si="68"/>
        <v>0</v>
      </c>
      <c r="L527" s="53">
        <f t="shared" si="69"/>
        <v>0</v>
      </c>
      <c r="M527" s="53">
        <f t="shared" si="69"/>
        <v>0</v>
      </c>
      <c r="N527" s="53" t="e">
        <f t="shared" si="70"/>
        <v>#DIV/0!</v>
      </c>
    </row>
    <row r="528" spans="1:14" ht="15" customHeight="1" x14ac:dyDescent="0.2">
      <c r="A528" s="66"/>
      <c r="B528" s="67" t="s">
        <v>6</v>
      </c>
      <c r="C528" s="54">
        <f t="shared" ref="C528:H528" si="71">SUM(C492:C527)</f>
        <v>10940.70257739927</v>
      </c>
      <c r="D528" s="54">
        <f t="shared" si="71"/>
        <v>4304.6674226007317</v>
      </c>
      <c r="E528" s="54">
        <f t="shared" si="71"/>
        <v>1939</v>
      </c>
      <c r="F528" s="54">
        <f t="shared" si="71"/>
        <v>4125.67</v>
      </c>
      <c r="G528" s="54">
        <f t="shared" si="71"/>
        <v>0</v>
      </c>
      <c r="H528" s="54">
        <f t="shared" si="71"/>
        <v>0</v>
      </c>
      <c r="I528" s="54">
        <f t="shared" si="66"/>
        <v>37.70936985822641</v>
      </c>
      <c r="J528" s="54">
        <f t="shared" si="67"/>
        <v>0</v>
      </c>
      <c r="K528" s="54">
        <f t="shared" si="68"/>
        <v>15245.370000000003</v>
      </c>
      <c r="L528" s="54">
        <f t="shared" si="69"/>
        <v>1939</v>
      </c>
      <c r="M528" s="54">
        <f t="shared" si="69"/>
        <v>4125.67</v>
      </c>
      <c r="N528" s="54">
        <f t="shared" si="70"/>
        <v>27.061789907362034</v>
      </c>
    </row>
    <row r="529" spans="1:14" ht="15" customHeight="1" x14ac:dyDescent="0.2">
      <c r="A529" s="109" t="s">
        <v>169</v>
      </c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</row>
    <row r="530" spans="1:14" ht="15" customHeight="1" x14ac:dyDescent="0.2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</row>
    <row r="531" spans="1:14" ht="15" customHeight="1" x14ac:dyDescent="0.2">
      <c r="A531" s="111" t="str">
        <f>A3</f>
        <v>Disbursements under Crop Loans - 30.09.2020</v>
      </c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</row>
    <row r="532" spans="1:14" ht="15" customHeight="1" x14ac:dyDescent="0.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112" t="s">
        <v>2</v>
      </c>
      <c r="L532" s="112"/>
      <c r="M532" s="112"/>
      <c r="N532" s="112"/>
    </row>
    <row r="533" spans="1:14" ht="39.950000000000003" customHeight="1" x14ac:dyDescent="0.2">
      <c r="A533" s="113" t="s">
        <v>3</v>
      </c>
      <c r="B533" s="113" t="s">
        <v>56</v>
      </c>
      <c r="C533" s="102" t="str">
        <f>C5</f>
        <v>Crop Loan Target 
ACP 2020-21</v>
      </c>
      <c r="D533" s="102"/>
      <c r="E533" s="116" t="str">
        <f>E5</f>
        <v>Cumulative Achievement from 
01.04.2020</v>
      </c>
      <c r="F533" s="117"/>
      <c r="G533" s="117"/>
      <c r="H533" s="118"/>
      <c r="I533" s="102" t="s">
        <v>5</v>
      </c>
      <c r="J533" s="102"/>
      <c r="K533" s="102" t="s">
        <v>6</v>
      </c>
      <c r="L533" s="102"/>
      <c r="M533" s="102"/>
      <c r="N533" s="102"/>
    </row>
    <row r="534" spans="1:14" ht="15" customHeight="1" x14ac:dyDescent="0.2">
      <c r="A534" s="114"/>
      <c r="B534" s="114"/>
      <c r="C534" s="103" t="s">
        <v>7</v>
      </c>
      <c r="D534" s="103" t="s">
        <v>8</v>
      </c>
      <c r="E534" s="105" t="s">
        <v>7</v>
      </c>
      <c r="F534" s="106"/>
      <c r="G534" s="105" t="s">
        <v>8</v>
      </c>
      <c r="H534" s="106"/>
      <c r="I534" s="103" t="s">
        <v>7</v>
      </c>
      <c r="J534" s="103" t="s">
        <v>8</v>
      </c>
      <c r="K534" s="103" t="s">
        <v>9</v>
      </c>
      <c r="L534" s="107" t="s">
        <v>10</v>
      </c>
      <c r="M534" s="107"/>
      <c r="N534" s="103" t="s">
        <v>11</v>
      </c>
    </row>
    <row r="535" spans="1:14" ht="15" customHeight="1" x14ac:dyDescent="0.2">
      <c r="A535" s="115"/>
      <c r="B535" s="115"/>
      <c r="C535" s="104"/>
      <c r="D535" s="104"/>
      <c r="E535" s="57" t="s">
        <v>12</v>
      </c>
      <c r="F535" s="57" t="s">
        <v>13</v>
      </c>
      <c r="G535" s="57" t="s">
        <v>12</v>
      </c>
      <c r="H535" s="57" t="s">
        <v>13</v>
      </c>
      <c r="I535" s="104"/>
      <c r="J535" s="104"/>
      <c r="K535" s="104"/>
      <c r="L535" s="57" t="s">
        <v>12</v>
      </c>
      <c r="M535" s="57" t="s">
        <v>13</v>
      </c>
      <c r="N535" s="104"/>
    </row>
    <row r="536" spans="1:14" ht="15" customHeight="1" x14ac:dyDescent="0.2">
      <c r="A536" s="58">
        <v>1</v>
      </c>
      <c r="B536" s="61" t="s">
        <v>14</v>
      </c>
      <c r="C536" s="53">
        <v>26.912830785932634</v>
      </c>
      <c r="D536" s="53">
        <v>14.517169214067366</v>
      </c>
      <c r="E536" s="53">
        <v>19</v>
      </c>
      <c r="F536" s="53">
        <v>52.69</v>
      </c>
      <c r="G536" s="53">
        <v>0</v>
      </c>
      <c r="H536" s="53">
        <v>0</v>
      </c>
      <c r="I536" s="53">
        <f t="shared" ref="I536:I572" si="72">(F536/C536)*100</f>
        <v>195.78022252323274</v>
      </c>
      <c r="J536" s="53">
        <f t="shared" ref="J536:J572" si="73">(H536/D536)*100</f>
        <v>0</v>
      </c>
      <c r="K536" s="53">
        <f t="shared" ref="K536:K572" si="74">C536+D536</f>
        <v>41.43</v>
      </c>
      <c r="L536" s="53">
        <f t="shared" ref="L536:M572" si="75">E536+G536</f>
        <v>19</v>
      </c>
      <c r="M536" s="53">
        <f t="shared" si="75"/>
        <v>52.69</v>
      </c>
      <c r="N536" s="53">
        <f t="shared" ref="N536:N572" si="76">(M536/K536)*100</f>
        <v>127.17837315954621</v>
      </c>
    </row>
    <row r="537" spans="1:14" ht="15" customHeight="1" x14ac:dyDescent="0.2">
      <c r="A537" s="58">
        <v>2</v>
      </c>
      <c r="B537" s="61" t="s">
        <v>15</v>
      </c>
      <c r="C537" s="53">
        <v>0</v>
      </c>
      <c r="D537" s="53">
        <v>0</v>
      </c>
      <c r="E537" s="53">
        <v>0</v>
      </c>
      <c r="F537" s="53">
        <v>0</v>
      </c>
      <c r="G537" s="53">
        <v>0</v>
      </c>
      <c r="H537" s="53">
        <v>0</v>
      </c>
      <c r="I537" s="53" t="e">
        <f t="shared" si="72"/>
        <v>#DIV/0!</v>
      </c>
      <c r="J537" s="53" t="e">
        <f t="shared" si="73"/>
        <v>#DIV/0!</v>
      </c>
      <c r="K537" s="53">
        <f t="shared" si="74"/>
        <v>0</v>
      </c>
      <c r="L537" s="53">
        <f t="shared" si="75"/>
        <v>0</v>
      </c>
      <c r="M537" s="53">
        <f t="shared" si="75"/>
        <v>0</v>
      </c>
      <c r="N537" s="53" t="e">
        <f t="shared" si="76"/>
        <v>#DIV/0!</v>
      </c>
    </row>
    <row r="538" spans="1:14" ht="15" customHeight="1" x14ac:dyDescent="0.2">
      <c r="A538" s="58">
        <v>3</v>
      </c>
      <c r="B538" s="61" t="s">
        <v>16</v>
      </c>
      <c r="C538" s="53">
        <v>0</v>
      </c>
      <c r="D538" s="53">
        <v>0</v>
      </c>
      <c r="E538" s="53">
        <v>0</v>
      </c>
      <c r="F538" s="53">
        <v>0</v>
      </c>
      <c r="G538" s="53">
        <v>0</v>
      </c>
      <c r="H538" s="53">
        <v>0</v>
      </c>
      <c r="I538" s="53" t="e">
        <f t="shared" si="72"/>
        <v>#DIV/0!</v>
      </c>
      <c r="J538" s="53" t="e">
        <f t="shared" si="73"/>
        <v>#DIV/0!</v>
      </c>
      <c r="K538" s="53">
        <f t="shared" si="74"/>
        <v>0</v>
      </c>
      <c r="L538" s="53">
        <f t="shared" si="75"/>
        <v>0</v>
      </c>
      <c r="M538" s="53">
        <f t="shared" si="75"/>
        <v>0</v>
      </c>
      <c r="N538" s="53" t="e">
        <f t="shared" si="76"/>
        <v>#DIV/0!</v>
      </c>
    </row>
    <row r="539" spans="1:14" ht="15" customHeight="1" x14ac:dyDescent="0.2">
      <c r="A539" s="58">
        <v>4</v>
      </c>
      <c r="B539" s="61" t="s">
        <v>17</v>
      </c>
      <c r="C539" s="53">
        <v>0</v>
      </c>
      <c r="D539" s="53">
        <v>0</v>
      </c>
      <c r="E539" s="53">
        <v>0</v>
      </c>
      <c r="F539" s="53">
        <v>0</v>
      </c>
      <c r="G539" s="53">
        <v>0</v>
      </c>
      <c r="H539" s="53">
        <v>0</v>
      </c>
      <c r="I539" s="53" t="e">
        <f t="shared" si="72"/>
        <v>#DIV/0!</v>
      </c>
      <c r="J539" s="53" t="e">
        <f t="shared" si="73"/>
        <v>#DIV/0!</v>
      </c>
      <c r="K539" s="53">
        <f t="shared" si="74"/>
        <v>0</v>
      </c>
      <c r="L539" s="53">
        <f t="shared" si="75"/>
        <v>0</v>
      </c>
      <c r="M539" s="53">
        <f t="shared" si="75"/>
        <v>0</v>
      </c>
      <c r="N539" s="53" t="e">
        <f t="shared" si="76"/>
        <v>#DIV/0!</v>
      </c>
    </row>
    <row r="540" spans="1:14" ht="15" customHeight="1" x14ac:dyDescent="0.2">
      <c r="A540" s="58">
        <v>5</v>
      </c>
      <c r="B540" s="61" t="s">
        <v>18</v>
      </c>
      <c r="C540" s="53">
        <v>0</v>
      </c>
      <c r="D540" s="53">
        <v>0</v>
      </c>
      <c r="E540" s="53">
        <v>0</v>
      </c>
      <c r="F540" s="53">
        <v>0</v>
      </c>
      <c r="G540" s="53">
        <v>0</v>
      </c>
      <c r="H540" s="53">
        <v>0</v>
      </c>
      <c r="I540" s="53" t="e">
        <f t="shared" si="72"/>
        <v>#DIV/0!</v>
      </c>
      <c r="J540" s="53" t="e">
        <f t="shared" si="73"/>
        <v>#DIV/0!</v>
      </c>
      <c r="K540" s="53">
        <f t="shared" si="74"/>
        <v>0</v>
      </c>
      <c r="L540" s="53">
        <f t="shared" si="75"/>
        <v>0</v>
      </c>
      <c r="M540" s="53">
        <f t="shared" si="75"/>
        <v>0</v>
      </c>
      <c r="N540" s="53" t="e">
        <f t="shared" si="76"/>
        <v>#DIV/0!</v>
      </c>
    </row>
    <row r="541" spans="1:14" ht="15" customHeight="1" x14ac:dyDescent="0.2">
      <c r="A541" s="58">
        <v>6</v>
      </c>
      <c r="B541" s="61" t="s">
        <v>19</v>
      </c>
      <c r="C541" s="53">
        <v>0</v>
      </c>
      <c r="D541" s="53">
        <v>0</v>
      </c>
      <c r="E541" s="53">
        <v>0</v>
      </c>
      <c r="F541" s="53">
        <v>0</v>
      </c>
      <c r="G541" s="53">
        <v>0</v>
      </c>
      <c r="H541" s="53">
        <v>0</v>
      </c>
      <c r="I541" s="53" t="e">
        <f t="shared" si="72"/>
        <v>#DIV/0!</v>
      </c>
      <c r="J541" s="53" t="e">
        <f t="shared" si="73"/>
        <v>#DIV/0!</v>
      </c>
      <c r="K541" s="53">
        <f t="shared" si="74"/>
        <v>0</v>
      </c>
      <c r="L541" s="53">
        <f t="shared" si="75"/>
        <v>0</v>
      </c>
      <c r="M541" s="53">
        <f t="shared" si="75"/>
        <v>0</v>
      </c>
      <c r="N541" s="53" t="e">
        <f t="shared" si="76"/>
        <v>#DIV/0!</v>
      </c>
    </row>
    <row r="542" spans="1:14" ht="15" customHeight="1" x14ac:dyDescent="0.2">
      <c r="A542" s="58">
        <v>7</v>
      </c>
      <c r="B542" s="61" t="s">
        <v>20</v>
      </c>
      <c r="C542" s="53">
        <v>0</v>
      </c>
      <c r="D542" s="53">
        <v>0</v>
      </c>
      <c r="E542" s="53">
        <v>0</v>
      </c>
      <c r="F542" s="53">
        <v>0</v>
      </c>
      <c r="G542" s="53">
        <v>0</v>
      </c>
      <c r="H542" s="53">
        <v>0</v>
      </c>
      <c r="I542" s="53" t="e">
        <f t="shared" si="72"/>
        <v>#DIV/0!</v>
      </c>
      <c r="J542" s="53" t="e">
        <f t="shared" si="73"/>
        <v>#DIV/0!</v>
      </c>
      <c r="K542" s="53">
        <f t="shared" si="74"/>
        <v>0</v>
      </c>
      <c r="L542" s="53">
        <f t="shared" si="75"/>
        <v>0</v>
      </c>
      <c r="M542" s="53">
        <f t="shared" si="75"/>
        <v>0</v>
      </c>
      <c r="N542" s="53" t="e">
        <f t="shared" si="76"/>
        <v>#DIV/0!</v>
      </c>
    </row>
    <row r="543" spans="1:14" ht="15" customHeight="1" x14ac:dyDescent="0.2">
      <c r="A543" s="58">
        <v>8</v>
      </c>
      <c r="B543" s="61" t="s">
        <v>21</v>
      </c>
      <c r="C543" s="53">
        <v>0</v>
      </c>
      <c r="D543" s="53">
        <v>0</v>
      </c>
      <c r="E543" s="53">
        <v>0</v>
      </c>
      <c r="F543" s="53">
        <v>0</v>
      </c>
      <c r="G543" s="53">
        <v>0</v>
      </c>
      <c r="H543" s="53">
        <v>0</v>
      </c>
      <c r="I543" s="53" t="e">
        <f t="shared" si="72"/>
        <v>#DIV/0!</v>
      </c>
      <c r="J543" s="53" t="e">
        <f t="shared" si="73"/>
        <v>#DIV/0!</v>
      </c>
      <c r="K543" s="53">
        <f t="shared" si="74"/>
        <v>0</v>
      </c>
      <c r="L543" s="53">
        <f t="shared" si="75"/>
        <v>0</v>
      </c>
      <c r="M543" s="53">
        <f t="shared" si="75"/>
        <v>0</v>
      </c>
      <c r="N543" s="53" t="e">
        <f t="shared" si="76"/>
        <v>#DIV/0!</v>
      </c>
    </row>
    <row r="544" spans="1:14" ht="15" customHeight="1" x14ac:dyDescent="0.2">
      <c r="A544" s="58">
        <v>9</v>
      </c>
      <c r="B544" s="61" t="s">
        <v>22</v>
      </c>
      <c r="C544" s="53">
        <v>0</v>
      </c>
      <c r="D544" s="53">
        <v>0</v>
      </c>
      <c r="E544" s="53">
        <v>0</v>
      </c>
      <c r="F544" s="53">
        <v>0</v>
      </c>
      <c r="G544" s="53">
        <v>0</v>
      </c>
      <c r="H544" s="53">
        <v>0</v>
      </c>
      <c r="I544" s="53" t="e">
        <f t="shared" si="72"/>
        <v>#DIV/0!</v>
      </c>
      <c r="J544" s="53" t="e">
        <f t="shared" si="73"/>
        <v>#DIV/0!</v>
      </c>
      <c r="K544" s="53">
        <f t="shared" si="74"/>
        <v>0</v>
      </c>
      <c r="L544" s="53">
        <f t="shared" si="75"/>
        <v>0</v>
      </c>
      <c r="M544" s="53">
        <f t="shared" si="75"/>
        <v>0</v>
      </c>
      <c r="N544" s="53" t="e">
        <f t="shared" si="76"/>
        <v>#DIV/0!</v>
      </c>
    </row>
    <row r="545" spans="1:14" ht="15" customHeight="1" x14ac:dyDescent="0.2">
      <c r="A545" s="58">
        <v>10</v>
      </c>
      <c r="B545" s="61" t="s">
        <v>23</v>
      </c>
      <c r="C545" s="53">
        <v>0</v>
      </c>
      <c r="D545" s="53">
        <v>0</v>
      </c>
      <c r="E545" s="53">
        <v>0</v>
      </c>
      <c r="F545" s="53">
        <v>0</v>
      </c>
      <c r="G545" s="53">
        <v>0</v>
      </c>
      <c r="H545" s="53">
        <v>0</v>
      </c>
      <c r="I545" s="53" t="e">
        <f t="shared" si="72"/>
        <v>#DIV/0!</v>
      </c>
      <c r="J545" s="53" t="e">
        <f t="shared" si="73"/>
        <v>#DIV/0!</v>
      </c>
      <c r="K545" s="53">
        <f t="shared" si="74"/>
        <v>0</v>
      </c>
      <c r="L545" s="53">
        <f t="shared" si="75"/>
        <v>0</v>
      </c>
      <c r="M545" s="53">
        <f t="shared" si="75"/>
        <v>0</v>
      </c>
      <c r="N545" s="53" t="e">
        <f t="shared" si="76"/>
        <v>#DIV/0!</v>
      </c>
    </row>
    <row r="546" spans="1:14" ht="15" customHeight="1" x14ac:dyDescent="0.2">
      <c r="A546" s="58">
        <v>11</v>
      </c>
      <c r="B546" s="61" t="s">
        <v>24</v>
      </c>
      <c r="C546" s="53">
        <v>0</v>
      </c>
      <c r="D546" s="53">
        <v>0</v>
      </c>
      <c r="E546" s="53">
        <v>0</v>
      </c>
      <c r="F546" s="53">
        <v>0</v>
      </c>
      <c r="G546" s="53">
        <v>0</v>
      </c>
      <c r="H546" s="53">
        <v>0</v>
      </c>
      <c r="I546" s="53" t="e">
        <f t="shared" si="72"/>
        <v>#DIV/0!</v>
      </c>
      <c r="J546" s="53" t="e">
        <f t="shared" si="73"/>
        <v>#DIV/0!</v>
      </c>
      <c r="K546" s="53">
        <f t="shared" si="74"/>
        <v>0</v>
      </c>
      <c r="L546" s="53">
        <f t="shared" si="75"/>
        <v>0</v>
      </c>
      <c r="M546" s="53">
        <f t="shared" si="75"/>
        <v>0</v>
      </c>
      <c r="N546" s="53" t="e">
        <f t="shared" si="76"/>
        <v>#DIV/0!</v>
      </c>
    </row>
    <row r="547" spans="1:14" ht="15" customHeight="1" x14ac:dyDescent="0.2">
      <c r="A547" s="58">
        <v>12</v>
      </c>
      <c r="B547" s="61" t="s">
        <v>25</v>
      </c>
      <c r="C547" s="53">
        <v>0</v>
      </c>
      <c r="D547" s="53">
        <v>0</v>
      </c>
      <c r="E547" s="53">
        <v>0</v>
      </c>
      <c r="F547" s="53">
        <v>0</v>
      </c>
      <c r="G547" s="53">
        <v>0</v>
      </c>
      <c r="H547" s="53">
        <v>0</v>
      </c>
      <c r="I547" s="53" t="e">
        <f t="shared" si="72"/>
        <v>#DIV/0!</v>
      </c>
      <c r="J547" s="53" t="e">
        <f t="shared" si="73"/>
        <v>#DIV/0!</v>
      </c>
      <c r="K547" s="53">
        <f t="shared" si="74"/>
        <v>0</v>
      </c>
      <c r="L547" s="53">
        <f t="shared" si="75"/>
        <v>0</v>
      </c>
      <c r="M547" s="53">
        <f t="shared" si="75"/>
        <v>0</v>
      </c>
      <c r="N547" s="53" t="e">
        <f t="shared" si="76"/>
        <v>#DIV/0!</v>
      </c>
    </row>
    <row r="548" spans="1:14" ht="15" customHeight="1" x14ac:dyDescent="0.2">
      <c r="A548" s="58">
        <v>13</v>
      </c>
      <c r="B548" s="61" t="s">
        <v>26</v>
      </c>
      <c r="C548" s="53">
        <v>0</v>
      </c>
      <c r="D548" s="53">
        <v>0</v>
      </c>
      <c r="E548" s="53">
        <v>0</v>
      </c>
      <c r="F548" s="53">
        <v>0</v>
      </c>
      <c r="G548" s="53">
        <v>0</v>
      </c>
      <c r="H548" s="53">
        <v>0</v>
      </c>
      <c r="I548" s="53" t="e">
        <f t="shared" si="72"/>
        <v>#DIV/0!</v>
      </c>
      <c r="J548" s="53" t="e">
        <f t="shared" si="73"/>
        <v>#DIV/0!</v>
      </c>
      <c r="K548" s="53">
        <f t="shared" si="74"/>
        <v>0</v>
      </c>
      <c r="L548" s="53">
        <f t="shared" si="75"/>
        <v>0</v>
      </c>
      <c r="M548" s="53">
        <f t="shared" si="75"/>
        <v>0</v>
      </c>
      <c r="N548" s="53" t="e">
        <f t="shared" si="76"/>
        <v>#DIV/0!</v>
      </c>
    </row>
    <row r="549" spans="1:14" ht="15" customHeight="1" x14ac:dyDescent="0.2">
      <c r="A549" s="58">
        <v>14</v>
      </c>
      <c r="B549" s="61" t="s">
        <v>27</v>
      </c>
      <c r="C549" s="53">
        <v>0</v>
      </c>
      <c r="D549" s="53">
        <v>0</v>
      </c>
      <c r="E549" s="53">
        <v>4</v>
      </c>
      <c r="F549" s="53">
        <v>9</v>
      </c>
      <c r="G549" s="53">
        <v>0</v>
      </c>
      <c r="H549" s="53">
        <v>0</v>
      </c>
      <c r="I549" s="53" t="e">
        <f t="shared" si="72"/>
        <v>#DIV/0!</v>
      </c>
      <c r="J549" s="53" t="e">
        <f t="shared" si="73"/>
        <v>#DIV/0!</v>
      </c>
      <c r="K549" s="53">
        <f t="shared" si="74"/>
        <v>0</v>
      </c>
      <c r="L549" s="53">
        <f t="shared" si="75"/>
        <v>4</v>
      </c>
      <c r="M549" s="53">
        <f t="shared" si="75"/>
        <v>9</v>
      </c>
      <c r="N549" s="53" t="e">
        <f t="shared" si="76"/>
        <v>#DIV/0!</v>
      </c>
    </row>
    <row r="550" spans="1:14" ht="15" customHeight="1" x14ac:dyDescent="0.2">
      <c r="A550" s="58">
        <v>15</v>
      </c>
      <c r="B550" s="61" t="s">
        <v>28</v>
      </c>
      <c r="C550" s="53">
        <v>0</v>
      </c>
      <c r="D550" s="53">
        <v>0</v>
      </c>
      <c r="E550" s="53">
        <v>0</v>
      </c>
      <c r="F550" s="53">
        <v>0</v>
      </c>
      <c r="G550" s="53">
        <v>0</v>
      </c>
      <c r="H550" s="53">
        <v>0</v>
      </c>
      <c r="I550" s="53" t="e">
        <f t="shared" si="72"/>
        <v>#DIV/0!</v>
      </c>
      <c r="J550" s="53" t="e">
        <f t="shared" si="73"/>
        <v>#DIV/0!</v>
      </c>
      <c r="K550" s="53">
        <f t="shared" si="74"/>
        <v>0</v>
      </c>
      <c r="L550" s="53">
        <f t="shared" si="75"/>
        <v>0</v>
      </c>
      <c r="M550" s="53">
        <f t="shared" si="75"/>
        <v>0</v>
      </c>
      <c r="N550" s="53" t="e">
        <f t="shared" si="76"/>
        <v>#DIV/0!</v>
      </c>
    </row>
    <row r="551" spans="1:14" ht="15" customHeight="1" x14ac:dyDescent="0.2">
      <c r="A551" s="58">
        <v>16</v>
      </c>
      <c r="B551" s="61" t="s">
        <v>29</v>
      </c>
      <c r="C551" s="53">
        <v>0</v>
      </c>
      <c r="D551" s="53">
        <v>0</v>
      </c>
      <c r="E551" s="53">
        <v>0</v>
      </c>
      <c r="F551" s="53">
        <v>0</v>
      </c>
      <c r="G551" s="53">
        <v>0</v>
      </c>
      <c r="H551" s="53">
        <v>0</v>
      </c>
      <c r="I551" s="53" t="e">
        <f t="shared" si="72"/>
        <v>#DIV/0!</v>
      </c>
      <c r="J551" s="53" t="e">
        <f t="shared" si="73"/>
        <v>#DIV/0!</v>
      </c>
      <c r="K551" s="53">
        <f t="shared" si="74"/>
        <v>0</v>
      </c>
      <c r="L551" s="53">
        <f t="shared" si="75"/>
        <v>0</v>
      </c>
      <c r="M551" s="53">
        <f t="shared" si="75"/>
        <v>0</v>
      </c>
      <c r="N551" s="53" t="e">
        <f t="shared" si="76"/>
        <v>#DIV/0!</v>
      </c>
    </row>
    <row r="552" spans="1:14" ht="15" customHeight="1" x14ac:dyDescent="0.2">
      <c r="A552" s="58">
        <v>17</v>
      </c>
      <c r="B552" s="61" t="s">
        <v>30</v>
      </c>
      <c r="C552" s="53">
        <v>0</v>
      </c>
      <c r="D552" s="53">
        <v>0</v>
      </c>
      <c r="E552" s="53">
        <v>0</v>
      </c>
      <c r="F552" s="53">
        <v>0</v>
      </c>
      <c r="G552" s="53">
        <v>0</v>
      </c>
      <c r="H552" s="53">
        <v>0</v>
      </c>
      <c r="I552" s="53" t="e">
        <f>(F552/C552)*100</f>
        <v>#DIV/0!</v>
      </c>
      <c r="J552" s="53" t="e">
        <f>(H552/D552)*100</f>
        <v>#DIV/0!</v>
      </c>
      <c r="K552" s="53">
        <f>C552+D552</f>
        <v>0</v>
      </c>
      <c r="L552" s="53">
        <f>E552+G552</f>
        <v>0</v>
      </c>
      <c r="M552" s="53">
        <f>F552+H552</f>
        <v>0</v>
      </c>
      <c r="N552" s="53" t="e">
        <f>(M552/K552)*100</f>
        <v>#DIV/0!</v>
      </c>
    </row>
    <row r="553" spans="1:14" ht="15" customHeight="1" x14ac:dyDescent="0.2">
      <c r="A553" s="58">
        <v>18</v>
      </c>
      <c r="B553" s="65" t="s">
        <v>31</v>
      </c>
      <c r="C553" s="53">
        <v>0</v>
      </c>
      <c r="D553" s="53">
        <v>0</v>
      </c>
      <c r="E553" s="53">
        <v>0</v>
      </c>
      <c r="F553" s="53">
        <v>0</v>
      </c>
      <c r="G553" s="53">
        <v>0</v>
      </c>
      <c r="H553" s="53">
        <v>0</v>
      </c>
      <c r="I553" s="53" t="e">
        <f>(F553/C553)*100</f>
        <v>#DIV/0!</v>
      </c>
      <c r="J553" s="53" t="e">
        <f>(H553/D553)*100</f>
        <v>#DIV/0!</v>
      </c>
      <c r="K553" s="53">
        <f>C553+D553</f>
        <v>0</v>
      </c>
      <c r="L553" s="53">
        <f>E553+G553</f>
        <v>0</v>
      </c>
      <c r="M553" s="53">
        <f>F553+H553</f>
        <v>0</v>
      </c>
      <c r="N553" s="53" t="e">
        <f>(M553/K553)*100</f>
        <v>#DIV/0!</v>
      </c>
    </row>
    <row r="554" spans="1:14" ht="15" customHeight="1" x14ac:dyDescent="0.2">
      <c r="A554" s="58">
        <v>19</v>
      </c>
      <c r="B554" s="61" t="s">
        <v>32</v>
      </c>
      <c r="C554" s="53">
        <v>0</v>
      </c>
      <c r="D554" s="53">
        <v>0</v>
      </c>
      <c r="E554" s="53">
        <v>1</v>
      </c>
      <c r="F554" s="53">
        <v>3</v>
      </c>
      <c r="G554" s="53">
        <v>0</v>
      </c>
      <c r="H554" s="53">
        <v>0</v>
      </c>
      <c r="I554" s="53" t="e">
        <f t="shared" si="72"/>
        <v>#DIV/0!</v>
      </c>
      <c r="J554" s="53" t="e">
        <f t="shared" si="73"/>
        <v>#DIV/0!</v>
      </c>
      <c r="K554" s="53">
        <f t="shared" si="74"/>
        <v>0</v>
      </c>
      <c r="L554" s="53">
        <f t="shared" si="75"/>
        <v>1</v>
      </c>
      <c r="M554" s="53">
        <f t="shared" si="75"/>
        <v>3</v>
      </c>
      <c r="N554" s="53" t="e">
        <f t="shared" si="76"/>
        <v>#DIV/0!</v>
      </c>
    </row>
    <row r="555" spans="1:14" ht="15" customHeight="1" x14ac:dyDescent="0.2">
      <c r="A555" s="58">
        <v>20</v>
      </c>
      <c r="B555" s="61" t="s">
        <v>33</v>
      </c>
      <c r="C555" s="53">
        <v>938.40140412873518</v>
      </c>
      <c r="D555" s="53">
        <v>234.59859587126482</v>
      </c>
      <c r="E555" s="53">
        <v>27</v>
      </c>
      <c r="F555" s="53">
        <v>34.5</v>
      </c>
      <c r="G555" s="53">
        <v>0</v>
      </c>
      <c r="H555" s="53">
        <v>0</v>
      </c>
      <c r="I555" s="53">
        <f t="shared" si="72"/>
        <v>3.6764650871373905</v>
      </c>
      <c r="J555" s="53">
        <f t="shared" si="73"/>
        <v>0</v>
      </c>
      <c r="K555" s="53">
        <f t="shared" si="74"/>
        <v>1173</v>
      </c>
      <c r="L555" s="53">
        <f t="shared" si="75"/>
        <v>27</v>
      </c>
      <c r="M555" s="53">
        <f t="shared" si="75"/>
        <v>34.5</v>
      </c>
      <c r="N555" s="53">
        <f t="shared" si="76"/>
        <v>2.9411764705882351</v>
      </c>
    </row>
    <row r="556" spans="1:14" ht="15" customHeight="1" x14ac:dyDescent="0.2">
      <c r="A556" s="58">
        <v>21</v>
      </c>
      <c r="B556" s="61" t="s">
        <v>34</v>
      </c>
      <c r="C556" s="53">
        <v>0</v>
      </c>
      <c r="D556" s="53">
        <v>0</v>
      </c>
      <c r="E556" s="53">
        <v>0</v>
      </c>
      <c r="F556" s="53">
        <v>0</v>
      </c>
      <c r="G556" s="53">
        <v>0</v>
      </c>
      <c r="H556" s="53">
        <v>0</v>
      </c>
      <c r="I556" s="53" t="e">
        <f t="shared" si="72"/>
        <v>#DIV/0!</v>
      </c>
      <c r="J556" s="53" t="e">
        <f t="shared" si="73"/>
        <v>#DIV/0!</v>
      </c>
      <c r="K556" s="53">
        <f t="shared" si="74"/>
        <v>0</v>
      </c>
      <c r="L556" s="53">
        <f t="shared" si="75"/>
        <v>0</v>
      </c>
      <c r="M556" s="53">
        <f t="shared" si="75"/>
        <v>0</v>
      </c>
      <c r="N556" s="53" t="e">
        <f t="shared" si="76"/>
        <v>#DIV/0!</v>
      </c>
    </row>
    <row r="557" spans="1:14" ht="15" customHeight="1" x14ac:dyDescent="0.2">
      <c r="A557" s="58">
        <v>22</v>
      </c>
      <c r="B557" s="61" t="s">
        <v>35</v>
      </c>
      <c r="C557" s="53">
        <v>570.67301587301586</v>
      </c>
      <c r="D557" s="53">
        <v>246.42698412698417</v>
      </c>
      <c r="E557" s="53">
        <v>2</v>
      </c>
      <c r="F557" s="53">
        <v>6</v>
      </c>
      <c r="G557" s="53">
        <v>0</v>
      </c>
      <c r="H557" s="53">
        <v>0</v>
      </c>
      <c r="I557" s="53">
        <f t="shared" si="72"/>
        <v>1.0513901714489158</v>
      </c>
      <c r="J557" s="53">
        <f t="shared" si="73"/>
        <v>0</v>
      </c>
      <c r="K557" s="53">
        <f t="shared" si="74"/>
        <v>817.1</v>
      </c>
      <c r="L557" s="53">
        <f t="shared" si="75"/>
        <v>2</v>
      </c>
      <c r="M557" s="53">
        <f t="shared" si="75"/>
        <v>6</v>
      </c>
      <c r="N557" s="53">
        <f t="shared" si="76"/>
        <v>0.73430424672622685</v>
      </c>
    </row>
    <row r="558" spans="1:14" ht="15" customHeight="1" x14ac:dyDescent="0.2">
      <c r="A558" s="58">
        <v>23</v>
      </c>
      <c r="B558" s="61" t="s">
        <v>36</v>
      </c>
      <c r="C558" s="53">
        <v>0</v>
      </c>
      <c r="D558" s="53">
        <v>0</v>
      </c>
      <c r="E558" s="53">
        <v>0</v>
      </c>
      <c r="F558" s="53">
        <v>0</v>
      </c>
      <c r="G558" s="53">
        <v>0</v>
      </c>
      <c r="H558" s="53">
        <v>0</v>
      </c>
      <c r="I558" s="53" t="e">
        <f t="shared" si="72"/>
        <v>#DIV/0!</v>
      </c>
      <c r="J558" s="53" t="e">
        <f t="shared" si="73"/>
        <v>#DIV/0!</v>
      </c>
      <c r="K558" s="53">
        <f t="shared" si="74"/>
        <v>0</v>
      </c>
      <c r="L558" s="53">
        <f t="shared" si="75"/>
        <v>0</v>
      </c>
      <c r="M558" s="53">
        <f t="shared" si="75"/>
        <v>0</v>
      </c>
      <c r="N558" s="53" t="e">
        <f t="shared" si="76"/>
        <v>#DIV/0!</v>
      </c>
    </row>
    <row r="559" spans="1:14" ht="15" customHeight="1" x14ac:dyDescent="0.2">
      <c r="A559" s="58">
        <v>24</v>
      </c>
      <c r="B559" s="59" t="s">
        <v>37</v>
      </c>
      <c r="C559" s="53">
        <v>0</v>
      </c>
      <c r="D559" s="53">
        <v>0</v>
      </c>
      <c r="E559" s="53">
        <v>0</v>
      </c>
      <c r="F559" s="53">
        <v>0</v>
      </c>
      <c r="G559" s="53">
        <v>0</v>
      </c>
      <c r="H559" s="53">
        <v>0</v>
      </c>
      <c r="I559" s="53" t="e">
        <f>(F559/C559)*100</f>
        <v>#DIV/0!</v>
      </c>
      <c r="J559" s="53" t="e">
        <f>(H559/D559)*100</f>
        <v>#DIV/0!</v>
      </c>
      <c r="K559" s="53">
        <f>C559+D559</f>
        <v>0</v>
      </c>
      <c r="L559" s="53">
        <f>E559+G559</f>
        <v>0</v>
      </c>
      <c r="M559" s="53">
        <f>F559+H559</f>
        <v>0</v>
      </c>
      <c r="N559" s="53" t="e">
        <f>(M559/K559)*100</f>
        <v>#DIV/0!</v>
      </c>
    </row>
    <row r="560" spans="1:14" ht="15" customHeight="1" x14ac:dyDescent="0.2">
      <c r="A560" s="58">
        <v>25</v>
      </c>
      <c r="B560" s="61" t="s">
        <v>38</v>
      </c>
      <c r="C560" s="53">
        <v>0</v>
      </c>
      <c r="D560" s="53">
        <v>0</v>
      </c>
      <c r="E560" s="53">
        <v>0</v>
      </c>
      <c r="F560" s="53">
        <v>0</v>
      </c>
      <c r="G560" s="53">
        <v>0</v>
      </c>
      <c r="H560" s="53">
        <v>0</v>
      </c>
      <c r="I560" s="53" t="e">
        <f t="shared" si="72"/>
        <v>#DIV/0!</v>
      </c>
      <c r="J560" s="53" t="e">
        <f t="shared" si="73"/>
        <v>#DIV/0!</v>
      </c>
      <c r="K560" s="53">
        <f t="shared" si="74"/>
        <v>0</v>
      </c>
      <c r="L560" s="53">
        <f t="shared" si="75"/>
        <v>0</v>
      </c>
      <c r="M560" s="53">
        <f t="shared" si="75"/>
        <v>0</v>
      </c>
      <c r="N560" s="53" t="e">
        <f t="shared" si="76"/>
        <v>#DIV/0!</v>
      </c>
    </row>
    <row r="561" spans="1:14" ht="15" customHeight="1" x14ac:dyDescent="0.2">
      <c r="A561" s="58">
        <v>26</v>
      </c>
      <c r="B561" s="61" t="s">
        <v>39</v>
      </c>
      <c r="C561" s="53">
        <v>0.64999913828265476</v>
      </c>
      <c r="D561" s="53">
        <v>0.35000086171734524</v>
      </c>
      <c r="E561" s="53">
        <v>0</v>
      </c>
      <c r="F561" s="53">
        <v>0</v>
      </c>
      <c r="G561" s="53">
        <v>0</v>
      </c>
      <c r="H561" s="53">
        <v>0</v>
      </c>
      <c r="I561" s="53">
        <f t="shared" si="72"/>
        <v>0</v>
      </c>
      <c r="J561" s="53">
        <f t="shared" si="73"/>
        <v>0</v>
      </c>
      <c r="K561" s="53">
        <f t="shared" si="74"/>
        <v>1</v>
      </c>
      <c r="L561" s="53">
        <f t="shared" si="75"/>
        <v>0</v>
      </c>
      <c r="M561" s="53">
        <f t="shared" si="75"/>
        <v>0</v>
      </c>
      <c r="N561" s="53">
        <f t="shared" si="76"/>
        <v>0</v>
      </c>
    </row>
    <row r="562" spans="1:14" ht="15" customHeight="1" x14ac:dyDescent="0.2">
      <c r="A562" s="58">
        <v>27</v>
      </c>
      <c r="B562" s="61" t="s">
        <v>40</v>
      </c>
      <c r="C562" s="53">
        <v>0</v>
      </c>
      <c r="D562" s="53">
        <v>0</v>
      </c>
      <c r="E562" s="53">
        <v>1</v>
      </c>
      <c r="F562" s="53">
        <v>1.27</v>
      </c>
      <c r="G562" s="53">
        <v>0</v>
      </c>
      <c r="H562" s="53">
        <v>0</v>
      </c>
      <c r="I562" s="53" t="e">
        <f t="shared" si="72"/>
        <v>#DIV/0!</v>
      </c>
      <c r="J562" s="53" t="e">
        <f t="shared" si="73"/>
        <v>#DIV/0!</v>
      </c>
      <c r="K562" s="53">
        <f t="shared" si="74"/>
        <v>0</v>
      </c>
      <c r="L562" s="53">
        <f t="shared" si="75"/>
        <v>1</v>
      </c>
      <c r="M562" s="53">
        <f t="shared" si="75"/>
        <v>1.27</v>
      </c>
      <c r="N562" s="53" t="e">
        <f t="shared" si="76"/>
        <v>#DIV/0!</v>
      </c>
    </row>
    <row r="563" spans="1:14" ht="15" customHeight="1" x14ac:dyDescent="0.2">
      <c r="A563" s="58">
        <v>28</v>
      </c>
      <c r="B563" s="61" t="s">
        <v>41</v>
      </c>
      <c r="C563" s="53">
        <v>13.449911190053287</v>
      </c>
      <c r="D563" s="53">
        <v>16.550088809946715</v>
      </c>
      <c r="E563" s="53">
        <v>0</v>
      </c>
      <c r="F563" s="53">
        <v>0</v>
      </c>
      <c r="G563" s="53">
        <v>0</v>
      </c>
      <c r="H563" s="53">
        <v>0</v>
      </c>
      <c r="I563" s="53">
        <f t="shared" si="72"/>
        <v>0</v>
      </c>
      <c r="J563" s="53">
        <f t="shared" si="73"/>
        <v>0</v>
      </c>
      <c r="K563" s="53">
        <f t="shared" si="74"/>
        <v>30</v>
      </c>
      <c r="L563" s="53">
        <f t="shared" si="75"/>
        <v>0</v>
      </c>
      <c r="M563" s="53">
        <f t="shared" si="75"/>
        <v>0</v>
      </c>
      <c r="N563" s="53">
        <f t="shared" si="76"/>
        <v>0</v>
      </c>
    </row>
    <row r="564" spans="1:14" ht="15" customHeight="1" x14ac:dyDescent="0.2">
      <c r="A564" s="58">
        <v>29</v>
      </c>
      <c r="B564" s="61" t="s">
        <v>42</v>
      </c>
      <c r="C564" s="53">
        <v>5.7707129094412331</v>
      </c>
      <c r="D564" s="53">
        <v>4.2292870905587669</v>
      </c>
      <c r="E564" s="53">
        <v>2</v>
      </c>
      <c r="F564" s="53">
        <v>10</v>
      </c>
      <c r="G564" s="53">
        <v>0</v>
      </c>
      <c r="H564" s="53">
        <v>0</v>
      </c>
      <c r="I564" s="53">
        <f t="shared" si="72"/>
        <v>173.28881469115191</v>
      </c>
      <c r="J564" s="53">
        <f t="shared" si="73"/>
        <v>0</v>
      </c>
      <c r="K564" s="53">
        <f t="shared" si="74"/>
        <v>10</v>
      </c>
      <c r="L564" s="53">
        <f t="shared" si="75"/>
        <v>2</v>
      </c>
      <c r="M564" s="53">
        <f t="shared" si="75"/>
        <v>10</v>
      </c>
      <c r="N564" s="53">
        <f t="shared" si="76"/>
        <v>100</v>
      </c>
    </row>
    <row r="565" spans="1:14" ht="15" customHeight="1" x14ac:dyDescent="0.2">
      <c r="A565" s="58">
        <v>30</v>
      </c>
      <c r="B565" s="61" t="s">
        <v>43</v>
      </c>
      <c r="C565" s="53">
        <v>0</v>
      </c>
      <c r="D565" s="53">
        <v>0</v>
      </c>
      <c r="E565" s="53">
        <v>0</v>
      </c>
      <c r="F565" s="53">
        <v>0</v>
      </c>
      <c r="G565" s="53">
        <v>0</v>
      </c>
      <c r="H565" s="53">
        <v>0</v>
      </c>
      <c r="I565" s="53" t="e">
        <f t="shared" si="72"/>
        <v>#DIV/0!</v>
      </c>
      <c r="J565" s="53" t="e">
        <f t="shared" si="73"/>
        <v>#DIV/0!</v>
      </c>
      <c r="K565" s="53">
        <f t="shared" si="74"/>
        <v>0</v>
      </c>
      <c r="L565" s="53">
        <f t="shared" si="75"/>
        <v>0</v>
      </c>
      <c r="M565" s="53">
        <f t="shared" si="75"/>
        <v>0</v>
      </c>
      <c r="N565" s="53" t="e">
        <f t="shared" si="76"/>
        <v>#DIV/0!</v>
      </c>
    </row>
    <row r="566" spans="1:14" ht="15" customHeight="1" x14ac:dyDescent="0.2">
      <c r="A566" s="58">
        <v>31</v>
      </c>
      <c r="B566" s="61" t="s">
        <v>44</v>
      </c>
      <c r="C566" s="53">
        <v>0</v>
      </c>
      <c r="D566" s="53">
        <v>0</v>
      </c>
      <c r="E566" s="53">
        <v>0</v>
      </c>
      <c r="F566" s="53">
        <v>0</v>
      </c>
      <c r="G566" s="53">
        <v>0</v>
      </c>
      <c r="H566" s="53">
        <v>0</v>
      </c>
      <c r="I566" s="53" t="e">
        <f t="shared" si="72"/>
        <v>#DIV/0!</v>
      </c>
      <c r="J566" s="53" t="e">
        <f t="shared" si="73"/>
        <v>#DIV/0!</v>
      </c>
      <c r="K566" s="53">
        <f t="shared" si="74"/>
        <v>0</v>
      </c>
      <c r="L566" s="53">
        <f t="shared" si="75"/>
        <v>0</v>
      </c>
      <c r="M566" s="53">
        <f t="shared" si="75"/>
        <v>0</v>
      </c>
      <c r="N566" s="53" t="e">
        <f t="shared" si="76"/>
        <v>#DIV/0!</v>
      </c>
    </row>
    <row r="567" spans="1:14" ht="15" customHeight="1" x14ac:dyDescent="0.2">
      <c r="A567" s="58">
        <v>32</v>
      </c>
      <c r="B567" s="61" t="s">
        <v>45</v>
      </c>
      <c r="C567" s="53">
        <v>0</v>
      </c>
      <c r="D567" s="53">
        <v>0</v>
      </c>
      <c r="E567" s="53">
        <v>0</v>
      </c>
      <c r="F567" s="53">
        <v>0</v>
      </c>
      <c r="G567" s="53">
        <v>0</v>
      </c>
      <c r="H567" s="53">
        <v>0</v>
      </c>
      <c r="I567" s="53" t="e">
        <f t="shared" si="72"/>
        <v>#DIV/0!</v>
      </c>
      <c r="J567" s="53" t="e">
        <f t="shared" si="73"/>
        <v>#DIV/0!</v>
      </c>
      <c r="K567" s="53">
        <f t="shared" si="74"/>
        <v>0</v>
      </c>
      <c r="L567" s="53">
        <f t="shared" si="75"/>
        <v>0</v>
      </c>
      <c r="M567" s="53">
        <f t="shared" si="75"/>
        <v>0</v>
      </c>
      <c r="N567" s="53" t="e">
        <f t="shared" si="76"/>
        <v>#DIV/0!</v>
      </c>
    </row>
    <row r="568" spans="1:14" ht="15" customHeight="1" x14ac:dyDescent="0.2">
      <c r="A568" s="58">
        <v>33</v>
      </c>
      <c r="B568" s="61" t="s">
        <v>46</v>
      </c>
      <c r="C568" s="53">
        <v>0</v>
      </c>
      <c r="D568" s="53">
        <v>0</v>
      </c>
      <c r="E568" s="53">
        <v>0</v>
      </c>
      <c r="F568" s="53">
        <v>0</v>
      </c>
      <c r="G568" s="53">
        <v>0</v>
      </c>
      <c r="H568" s="53">
        <v>0</v>
      </c>
      <c r="I568" s="53" t="e">
        <f t="shared" si="72"/>
        <v>#DIV/0!</v>
      </c>
      <c r="J568" s="53" t="e">
        <f t="shared" si="73"/>
        <v>#DIV/0!</v>
      </c>
      <c r="K568" s="53">
        <f t="shared" si="74"/>
        <v>0</v>
      </c>
      <c r="L568" s="53">
        <f t="shared" si="75"/>
        <v>0</v>
      </c>
      <c r="M568" s="53">
        <f t="shared" si="75"/>
        <v>0</v>
      </c>
      <c r="N568" s="53" t="e">
        <f t="shared" si="76"/>
        <v>#DIV/0!</v>
      </c>
    </row>
    <row r="569" spans="1:14" ht="15" customHeight="1" x14ac:dyDescent="0.2">
      <c r="A569" s="58">
        <v>34</v>
      </c>
      <c r="B569" s="61" t="s">
        <v>47</v>
      </c>
      <c r="C569" s="53">
        <v>0</v>
      </c>
      <c r="D569" s="53">
        <v>0</v>
      </c>
      <c r="E569" s="53">
        <v>0</v>
      </c>
      <c r="F569" s="53">
        <v>0</v>
      </c>
      <c r="G569" s="53">
        <v>0</v>
      </c>
      <c r="H569" s="53">
        <v>0</v>
      </c>
      <c r="I569" s="53" t="e">
        <f t="shared" si="72"/>
        <v>#DIV/0!</v>
      </c>
      <c r="J569" s="53" t="e">
        <f t="shared" si="73"/>
        <v>#DIV/0!</v>
      </c>
      <c r="K569" s="53">
        <f t="shared" si="74"/>
        <v>0</v>
      </c>
      <c r="L569" s="53">
        <f t="shared" si="75"/>
        <v>0</v>
      </c>
      <c r="M569" s="53">
        <f t="shared" si="75"/>
        <v>0</v>
      </c>
      <c r="N569" s="53" t="e">
        <f t="shared" si="76"/>
        <v>#DIV/0!</v>
      </c>
    </row>
    <row r="570" spans="1:14" ht="15" customHeight="1" x14ac:dyDescent="0.2">
      <c r="A570" s="58">
        <v>35</v>
      </c>
      <c r="B570" s="61" t="s">
        <v>48</v>
      </c>
      <c r="C570" s="53">
        <v>0</v>
      </c>
      <c r="D570" s="53">
        <v>0</v>
      </c>
      <c r="E570" s="53">
        <v>0</v>
      </c>
      <c r="F570" s="53">
        <v>0</v>
      </c>
      <c r="G570" s="53">
        <v>0</v>
      </c>
      <c r="H570" s="53">
        <v>0</v>
      </c>
      <c r="I570" s="53" t="e">
        <f t="shared" si="72"/>
        <v>#DIV/0!</v>
      </c>
      <c r="J570" s="53" t="e">
        <f t="shared" si="73"/>
        <v>#DIV/0!</v>
      </c>
      <c r="K570" s="53">
        <f t="shared" si="74"/>
        <v>0</v>
      </c>
      <c r="L570" s="53">
        <f t="shared" si="75"/>
        <v>0</v>
      </c>
      <c r="M570" s="53">
        <f t="shared" si="75"/>
        <v>0</v>
      </c>
      <c r="N570" s="53" t="e">
        <f t="shared" si="76"/>
        <v>#DIV/0!</v>
      </c>
    </row>
    <row r="571" spans="1:14" ht="15" customHeight="1" x14ac:dyDescent="0.2">
      <c r="A571" s="58">
        <v>36</v>
      </c>
      <c r="B571" s="61" t="s">
        <v>49</v>
      </c>
      <c r="C571" s="53">
        <v>0</v>
      </c>
      <c r="D571" s="53">
        <v>0</v>
      </c>
      <c r="E571" s="53">
        <v>0</v>
      </c>
      <c r="F571" s="53">
        <v>0</v>
      </c>
      <c r="G571" s="53">
        <v>0</v>
      </c>
      <c r="H571" s="53">
        <v>0</v>
      </c>
      <c r="I571" s="53" t="e">
        <f t="shared" si="72"/>
        <v>#DIV/0!</v>
      </c>
      <c r="J571" s="53" t="e">
        <f t="shared" si="73"/>
        <v>#DIV/0!</v>
      </c>
      <c r="K571" s="53">
        <f t="shared" si="74"/>
        <v>0</v>
      </c>
      <c r="L571" s="53">
        <f t="shared" si="75"/>
        <v>0</v>
      </c>
      <c r="M571" s="53">
        <f t="shared" si="75"/>
        <v>0</v>
      </c>
      <c r="N571" s="53" t="e">
        <f t="shared" si="76"/>
        <v>#DIV/0!</v>
      </c>
    </row>
    <row r="572" spans="1:14" ht="15" customHeight="1" x14ac:dyDescent="0.2">
      <c r="A572" s="66"/>
      <c r="B572" s="67" t="s">
        <v>6</v>
      </c>
      <c r="C572" s="54">
        <f t="shared" ref="C572:H572" si="77">SUM(C536:C571)</f>
        <v>1555.8578740254611</v>
      </c>
      <c r="D572" s="54">
        <f t="shared" si="77"/>
        <v>516.67212597453909</v>
      </c>
      <c r="E572" s="54">
        <f t="shared" si="77"/>
        <v>56</v>
      </c>
      <c r="F572" s="54">
        <f t="shared" si="77"/>
        <v>116.46</v>
      </c>
      <c r="G572" s="54">
        <f t="shared" si="77"/>
        <v>0</v>
      </c>
      <c r="H572" s="54">
        <f t="shared" si="77"/>
        <v>0</v>
      </c>
      <c r="I572" s="54">
        <f t="shared" si="72"/>
        <v>7.4852595435779605</v>
      </c>
      <c r="J572" s="54">
        <f t="shared" si="73"/>
        <v>0</v>
      </c>
      <c r="K572" s="54">
        <f t="shared" si="74"/>
        <v>2072.5300000000002</v>
      </c>
      <c r="L572" s="54">
        <f t="shared" si="75"/>
        <v>56</v>
      </c>
      <c r="M572" s="54">
        <f t="shared" si="75"/>
        <v>116.46</v>
      </c>
      <c r="N572" s="54">
        <f t="shared" si="76"/>
        <v>5.6192190221613192</v>
      </c>
    </row>
    <row r="573" spans="1:14" ht="15" customHeight="1" x14ac:dyDescent="0.2">
      <c r="A573" s="109" t="s">
        <v>170</v>
      </c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</row>
    <row r="574" spans="1:14" ht="15" customHeight="1" x14ac:dyDescent="0.2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</row>
    <row r="575" spans="1:14" ht="15" customHeight="1" x14ac:dyDescent="0.2">
      <c r="A575" s="111" t="str">
        <f>A3</f>
        <v>Disbursements under Crop Loans - 30.09.2020</v>
      </c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</row>
    <row r="576" spans="1:14" ht="15" customHeight="1" x14ac:dyDescent="0.2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112" t="s">
        <v>2</v>
      </c>
      <c r="L576" s="112"/>
      <c r="M576" s="112"/>
      <c r="N576" s="112"/>
    </row>
    <row r="577" spans="1:14" ht="39.950000000000003" customHeight="1" x14ac:dyDescent="0.2">
      <c r="A577" s="113" t="s">
        <v>3</v>
      </c>
      <c r="B577" s="113" t="s">
        <v>56</v>
      </c>
      <c r="C577" s="102" t="str">
        <f>C5</f>
        <v>Crop Loan Target 
ACP 2020-21</v>
      </c>
      <c r="D577" s="102"/>
      <c r="E577" s="116" t="str">
        <f>E5</f>
        <v>Cumulative Achievement from 
01.04.2020</v>
      </c>
      <c r="F577" s="117"/>
      <c r="G577" s="117"/>
      <c r="H577" s="118"/>
      <c r="I577" s="102" t="s">
        <v>5</v>
      </c>
      <c r="J577" s="102"/>
      <c r="K577" s="102" t="s">
        <v>6</v>
      </c>
      <c r="L577" s="102"/>
      <c r="M577" s="102"/>
      <c r="N577" s="102"/>
    </row>
    <row r="578" spans="1:14" ht="15" customHeight="1" x14ac:dyDescent="0.2">
      <c r="A578" s="114"/>
      <c r="B578" s="114"/>
      <c r="C578" s="103" t="s">
        <v>7</v>
      </c>
      <c r="D578" s="103" t="s">
        <v>8</v>
      </c>
      <c r="E578" s="105" t="s">
        <v>7</v>
      </c>
      <c r="F578" s="106"/>
      <c r="G578" s="105" t="s">
        <v>8</v>
      </c>
      <c r="H578" s="106"/>
      <c r="I578" s="103" t="s">
        <v>7</v>
      </c>
      <c r="J578" s="103" t="s">
        <v>8</v>
      </c>
      <c r="K578" s="103" t="s">
        <v>9</v>
      </c>
      <c r="L578" s="107" t="s">
        <v>10</v>
      </c>
      <c r="M578" s="107"/>
      <c r="N578" s="103" t="s">
        <v>11</v>
      </c>
    </row>
    <row r="579" spans="1:14" ht="15" customHeight="1" x14ac:dyDescent="0.2">
      <c r="A579" s="115"/>
      <c r="B579" s="115"/>
      <c r="C579" s="104"/>
      <c r="D579" s="104"/>
      <c r="E579" s="57" t="s">
        <v>12</v>
      </c>
      <c r="F579" s="57" t="s">
        <v>13</v>
      </c>
      <c r="G579" s="57" t="s">
        <v>12</v>
      </c>
      <c r="H579" s="57" t="s">
        <v>13</v>
      </c>
      <c r="I579" s="104"/>
      <c r="J579" s="104"/>
      <c r="K579" s="104"/>
      <c r="L579" s="57" t="s">
        <v>12</v>
      </c>
      <c r="M579" s="57" t="s">
        <v>13</v>
      </c>
      <c r="N579" s="104"/>
    </row>
    <row r="580" spans="1:14" ht="15" customHeight="1" x14ac:dyDescent="0.2">
      <c r="A580" s="58">
        <v>1</v>
      </c>
      <c r="B580" s="61" t="s">
        <v>14</v>
      </c>
      <c r="C580" s="53">
        <v>2432.405421706711</v>
      </c>
      <c r="D580" s="53">
        <v>1312.0745782932891</v>
      </c>
      <c r="E580" s="53">
        <v>2067</v>
      </c>
      <c r="F580" s="53">
        <v>2634</v>
      </c>
      <c r="G580" s="53">
        <v>0</v>
      </c>
      <c r="H580" s="53">
        <v>0</v>
      </c>
      <c r="I580" s="53">
        <f t="shared" ref="I580:I616" si="78">(F580/C580)*100</f>
        <v>108.2878691395055</v>
      </c>
      <c r="J580" s="53">
        <f t="shared" ref="J580:J616" si="79">(H580/D580)*100</f>
        <v>0</v>
      </c>
      <c r="K580" s="53">
        <f t="shared" ref="K580:K616" si="80">C580+D580</f>
        <v>3744.48</v>
      </c>
      <c r="L580" s="53">
        <f t="shared" ref="L580:M616" si="81">E580+G580</f>
        <v>2067</v>
      </c>
      <c r="M580" s="53">
        <f t="shared" si="81"/>
        <v>2634</v>
      </c>
      <c r="N580" s="53">
        <f t="shared" ref="N580:N616" si="82">(M580/K580)*100</f>
        <v>70.343545699269328</v>
      </c>
    </row>
    <row r="581" spans="1:14" ht="15" customHeight="1" x14ac:dyDescent="0.2">
      <c r="A581" s="58">
        <v>2</v>
      </c>
      <c r="B581" s="61" t="s">
        <v>15</v>
      </c>
      <c r="C581" s="53">
        <v>332.5</v>
      </c>
      <c r="D581" s="53">
        <v>17.5</v>
      </c>
      <c r="E581" s="53">
        <v>437</v>
      </c>
      <c r="F581" s="53">
        <v>411</v>
      </c>
      <c r="G581" s="53">
        <v>0</v>
      </c>
      <c r="H581" s="53">
        <v>0</v>
      </c>
      <c r="I581" s="53">
        <f t="shared" si="78"/>
        <v>123.60902255639097</v>
      </c>
      <c r="J581" s="53">
        <f t="shared" si="79"/>
        <v>0</v>
      </c>
      <c r="K581" s="53">
        <f t="shared" si="80"/>
        <v>350</v>
      </c>
      <c r="L581" s="53">
        <f t="shared" si="81"/>
        <v>437</v>
      </c>
      <c r="M581" s="53">
        <f t="shared" si="81"/>
        <v>411</v>
      </c>
      <c r="N581" s="53">
        <f t="shared" si="82"/>
        <v>117.42857142857144</v>
      </c>
    </row>
    <row r="582" spans="1:14" ht="15" customHeight="1" x14ac:dyDescent="0.2">
      <c r="A582" s="58">
        <v>3</v>
      </c>
      <c r="B582" s="61" t="s">
        <v>16</v>
      </c>
      <c r="C582" s="53">
        <v>1200</v>
      </c>
      <c r="D582" s="53">
        <v>300</v>
      </c>
      <c r="E582" s="53">
        <v>855</v>
      </c>
      <c r="F582" s="53">
        <v>1020</v>
      </c>
      <c r="G582" s="53">
        <v>0</v>
      </c>
      <c r="H582" s="53">
        <v>0</v>
      </c>
      <c r="I582" s="53">
        <f t="shared" si="78"/>
        <v>85</v>
      </c>
      <c r="J582" s="53">
        <f t="shared" si="79"/>
        <v>0</v>
      </c>
      <c r="K582" s="53">
        <f t="shared" si="80"/>
        <v>1500</v>
      </c>
      <c r="L582" s="53">
        <f t="shared" si="81"/>
        <v>855</v>
      </c>
      <c r="M582" s="53">
        <f t="shared" si="81"/>
        <v>1020</v>
      </c>
      <c r="N582" s="53">
        <f t="shared" si="82"/>
        <v>68</v>
      </c>
    </row>
    <row r="583" spans="1:14" ht="15" customHeight="1" x14ac:dyDescent="0.2">
      <c r="A583" s="58">
        <v>4</v>
      </c>
      <c r="B583" s="61" t="s">
        <v>17</v>
      </c>
      <c r="C583" s="53">
        <v>337.46784953208555</v>
      </c>
      <c r="D583" s="53">
        <v>84.462150467914455</v>
      </c>
      <c r="E583" s="53">
        <v>392</v>
      </c>
      <c r="F583" s="53">
        <v>338.28000000000003</v>
      </c>
      <c r="G583" s="53">
        <v>0</v>
      </c>
      <c r="H583" s="53">
        <v>0</v>
      </c>
      <c r="I583" s="53">
        <f t="shared" si="78"/>
        <v>100.24066010111498</v>
      </c>
      <c r="J583" s="53">
        <f t="shared" si="79"/>
        <v>0</v>
      </c>
      <c r="K583" s="53">
        <f t="shared" si="80"/>
        <v>421.93</v>
      </c>
      <c r="L583" s="53">
        <f t="shared" si="81"/>
        <v>392</v>
      </c>
      <c r="M583" s="53">
        <f t="shared" si="81"/>
        <v>338.28000000000003</v>
      </c>
      <c r="N583" s="53">
        <f t="shared" si="82"/>
        <v>80.174436517905818</v>
      </c>
    </row>
    <row r="584" spans="1:14" ht="15" customHeight="1" x14ac:dyDescent="0.2">
      <c r="A584" s="58">
        <v>5</v>
      </c>
      <c r="B584" s="61" t="s">
        <v>18</v>
      </c>
      <c r="C584" s="53">
        <v>638.65546218487395</v>
      </c>
      <c r="D584" s="53">
        <v>161.34453781512605</v>
      </c>
      <c r="E584" s="53">
        <v>247</v>
      </c>
      <c r="F584" s="53">
        <v>183</v>
      </c>
      <c r="G584" s="53">
        <v>0</v>
      </c>
      <c r="H584" s="53">
        <v>0</v>
      </c>
      <c r="I584" s="53">
        <f t="shared" si="78"/>
        <v>28.653947368421051</v>
      </c>
      <c r="J584" s="53">
        <f t="shared" si="79"/>
        <v>0</v>
      </c>
      <c r="K584" s="53">
        <f t="shared" si="80"/>
        <v>800</v>
      </c>
      <c r="L584" s="53">
        <f t="shared" si="81"/>
        <v>247</v>
      </c>
      <c r="M584" s="53">
        <f t="shared" si="81"/>
        <v>183</v>
      </c>
      <c r="N584" s="53">
        <f t="shared" si="82"/>
        <v>22.875</v>
      </c>
    </row>
    <row r="585" spans="1:14" ht="15" customHeight="1" x14ac:dyDescent="0.2">
      <c r="A585" s="58">
        <v>6</v>
      </c>
      <c r="B585" s="61" t="s">
        <v>19</v>
      </c>
      <c r="C585" s="53">
        <v>51.473817103963114</v>
      </c>
      <c r="D585" s="53">
        <v>3.5261828960368859</v>
      </c>
      <c r="E585" s="53">
        <v>36</v>
      </c>
      <c r="F585" s="53">
        <v>38</v>
      </c>
      <c r="G585" s="53">
        <v>0</v>
      </c>
      <c r="H585" s="53">
        <v>0</v>
      </c>
      <c r="I585" s="53">
        <f t="shared" si="78"/>
        <v>73.823940282591309</v>
      </c>
      <c r="J585" s="53">
        <f t="shared" si="79"/>
        <v>0</v>
      </c>
      <c r="K585" s="53">
        <f t="shared" si="80"/>
        <v>55</v>
      </c>
      <c r="L585" s="53">
        <f t="shared" si="81"/>
        <v>36</v>
      </c>
      <c r="M585" s="53">
        <f t="shared" si="81"/>
        <v>38</v>
      </c>
      <c r="N585" s="53">
        <f t="shared" si="82"/>
        <v>69.090909090909093</v>
      </c>
    </row>
    <row r="586" spans="1:14" ht="15" customHeight="1" x14ac:dyDescent="0.2">
      <c r="A586" s="58">
        <v>7</v>
      </c>
      <c r="B586" s="61" t="s">
        <v>20</v>
      </c>
      <c r="C586" s="53">
        <v>2783.7022628506211</v>
      </c>
      <c r="D586" s="53">
        <v>309.29773714937892</v>
      </c>
      <c r="E586" s="53">
        <v>741</v>
      </c>
      <c r="F586" s="53">
        <v>673</v>
      </c>
      <c r="G586" s="53">
        <v>0</v>
      </c>
      <c r="H586" s="53">
        <v>0</v>
      </c>
      <c r="I586" s="53">
        <f t="shared" si="78"/>
        <v>24.17643614338343</v>
      </c>
      <c r="J586" s="53">
        <f t="shared" si="79"/>
        <v>0</v>
      </c>
      <c r="K586" s="53">
        <f t="shared" si="80"/>
        <v>3093</v>
      </c>
      <c r="L586" s="53">
        <f t="shared" si="81"/>
        <v>741</v>
      </c>
      <c r="M586" s="53">
        <f t="shared" si="81"/>
        <v>673</v>
      </c>
      <c r="N586" s="53">
        <f t="shared" si="82"/>
        <v>21.758810216618173</v>
      </c>
    </row>
    <row r="587" spans="1:14" ht="15" customHeight="1" x14ac:dyDescent="0.2">
      <c r="A587" s="58">
        <v>8</v>
      </c>
      <c r="B587" s="61" t="s">
        <v>21</v>
      </c>
      <c r="C587" s="53">
        <v>535.71428571428567</v>
      </c>
      <c r="D587" s="53">
        <v>64.285714285714334</v>
      </c>
      <c r="E587" s="53">
        <v>0</v>
      </c>
      <c r="F587" s="53">
        <v>0</v>
      </c>
      <c r="G587" s="53">
        <v>0</v>
      </c>
      <c r="H587" s="53">
        <v>0</v>
      </c>
      <c r="I587" s="53">
        <f t="shared" si="78"/>
        <v>0</v>
      </c>
      <c r="J587" s="53">
        <f t="shared" si="79"/>
        <v>0</v>
      </c>
      <c r="K587" s="53">
        <f t="shared" si="80"/>
        <v>600</v>
      </c>
      <c r="L587" s="53">
        <f t="shared" si="81"/>
        <v>0</v>
      </c>
      <c r="M587" s="53">
        <f t="shared" si="81"/>
        <v>0</v>
      </c>
      <c r="N587" s="53">
        <f t="shared" si="82"/>
        <v>0</v>
      </c>
    </row>
    <row r="588" spans="1:14" ht="15" customHeight="1" x14ac:dyDescent="0.2">
      <c r="A588" s="58">
        <v>9</v>
      </c>
      <c r="B588" s="61" t="s">
        <v>22</v>
      </c>
      <c r="C588" s="53">
        <v>1175.1922</v>
      </c>
      <c r="D588" s="53">
        <v>215.56780000000003</v>
      </c>
      <c r="E588" s="53">
        <v>136</v>
      </c>
      <c r="F588" s="53">
        <v>218.88</v>
      </c>
      <c r="G588" s="53">
        <v>0</v>
      </c>
      <c r="H588" s="53">
        <v>0</v>
      </c>
      <c r="I588" s="53">
        <f t="shared" si="78"/>
        <v>18.625038525613089</v>
      </c>
      <c r="J588" s="53">
        <f t="shared" si="79"/>
        <v>0</v>
      </c>
      <c r="K588" s="53">
        <f t="shared" si="80"/>
        <v>1390.76</v>
      </c>
      <c r="L588" s="53">
        <f t="shared" si="81"/>
        <v>136</v>
      </c>
      <c r="M588" s="53">
        <f t="shared" si="81"/>
        <v>218.88</v>
      </c>
      <c r="N588" s="53">
        <f t="shared" si="82"/>
        <v>15.73815755414306</v>
      </c>
    </row>
    <row r="589" spans="1:14" ht="15" customHeight="1" x14ac:dyDescent="0.2">
      <c r="A589" s="58">
        <v>10</v>
      </c>
      <c r="B589" s="61" t="s">
        <v>23</v>
      </c>
      <c r="C589" s="53">
        <v>0</v>
      </c>
      <c r="D589" s="53">
        <v>0</v>
      </c>
      <c r="E589" s="53">
        <v>0</v>
      </c>
      <c r="F589" s="53">
        <v>0</v>
      </c>
      <c r="G589" s="53">
        <v>0</v>
      </c>
      <c r="H589" s="53">
        <v>0</v>
      </c>
      <c r="I589" s="53" t="e">
        <f t="shared" si="78"/>
        <v>#DIV/0!</v>
      </c>
      <c r="J589" s="53" t="e">
        <f t="shared" si="79"/>
        <v>#DIV/0!</v>
      </c>
      <c r="K589" s="53">
        <f t="shared" si="80"/>
        <v>0</v>
      </c>
      <c r="L589" s="53">
        <f t="shared" si="81"/>
        <v>0</v>
      </c>
      <c r="M589" s="53">
        <f t="shared" si="81"/>
        <v>0</v>
      </c>
      <c r="N589" s="53" t="e">
        <f t="shared" si="82"/>
        <v>#DIV/0!</v>
      </c>
    </row>
    <row r="590" spans="1:14" ht="15" customHeight="1" x14ac:dyDescent="0.2">
      <c r="A590" s="58">
        <v>11</v>
      </c>
      <c r="B590" s="61" t="s">
        <v>24</v>
      </c>
      <c r="C590" s="53">
        <v>166.50899999999999</v>
      </c>
      <c r="D590" s="53">
        <v>18.501000000000005</v>
      </c>
      <c r="E590" s="53">
        <v>68</v>
      </c>
      <c r="F590" s="53">
        <v>56</v>
      </c>
      <c r="G590" s="53">
        <v>0</v>
      </c>
      <c r="H590" s="53">
        <v>0</v>
      </c>
      <c r="I590" s="53">
        <f t="shared" si="78"/>
        <v>33.631815697649984</v>
      </c>
      <c r="J590" s="53">
        <f t="shared" si="79"/>
        <v>0</v>
      </c>
      <c r="K590" s="53">
        <f t="shared" si="80"/>
        <v>185.01</v>
      </c>
      <c r="L590" s="53">
        <f t="shared" si="81"/>
        <v>68</v>
      </c>
      <c r="M590" s="53">
        <f t="shared" si="81"/>
        <v>56</v>
      </c>
      <c r="N590" s="53">
        <f t="shared" si="82"/>
        <v>30.26863412788498</v>
      </c>
    </row>
    <row r="591" spans="1:14" ht="15" customHeight="1" x14ac:dyDescent="0.2">
      <c r="A591" s="58">
        <v>12</v>
      </c>
      <c r="B591" s="61" t="s">
        <v>25</v>
      </c>
      <c r="C591" s="53">
        <v>1768.4848237909873</v>
      </c>
      <c r="D591" s="53">
        <v>415.72517620901272</v>
      </c>
      <c r="E591" s="53">
        <v>660</v>
      </c>
      <c r="F591" s="53">
        <v>452.15</v>
      </c>
      <c r="G591" s="53">
        <v>0</v>
      </c>
      <c r="H591" s="53">
        <v>0</v>
      </c>
      <c r="I591" s="53">
        <f t="shared" si="78"/>
        <v>25.567083975917594</v>
      </c>
      <c r="J591" s="53">
        <f t="shared" si="79"/>
        <v>0</v>
      </c>
      <c r="K591" s="53">
        <f t="shared" si="80"/>
        <v>2184.21</v>
      </c>
      <c r="L591" s="53">
        <f t="shared" si="81"/>
        <v>660</v>
      </c>
      <c r="M591" s="53">
        <f t="shared" si="81"/>
        <v>452.15</v>
      </c>
      <c r="N591" s="53">
        <f t="shared" si="82"/>
        <v>20.700848361650205</v>
      </c>
    </row>
    <row r="592" spans="1:14" ht="15" customHeight="1" x14ac:dyDescent="0.2">
      <c r="A592" s="58">
        <v>13</v>
      </c>
      <c r="B592" s="61" t="s">
        <v>26</v>
      </c>
      <c r="C592" s="53">
        <v>1318.1608068780297</v>
      </c>
      <c r="D592" s="53">
        <v>165.64919312197026</v>
      </c>
      <c r="E592" s="53">
        <v>356</v>
      </c>
      <c r="F592" s="53">
        <v>653</v>
      </c>
      <c r="G592" s="53">
        <v>0</v>
      </c>
      <c r="H592" s="53">
        <v>0</v>
      </c>
      <c r="I592" s="53">
        <f t="shared" si="78"/>
        <v>49.538720662358649</v>
      </c>
      <c r="J592" s="53">
        <f t="shared" si="79"/>
        <v>0</v>
      </c>
      <c r="K592" s="53">
        <f t="shared" si="80"/>
        <v>1483.81</v>
      </c>
      <c r="L592" s="53">
        <f t="shared" si="81"/>
        <v>356</v>
      </c>
      <c r="M592" s="53">
        <f t="shared" si="81"/>
        <v>653</v>
      </c>
      <c r="N592" s="53">
        <f t="shared" si="82"/>
        <v>44.008329907467939</v>
      </c>
    </row>
    <row r="593" spans="1:14" ht="15" customHeight="1" x14ac:dyDescent="0.2">
      <c r="A593" s="58">
        <v>14</v>
      </c>
      <c r="B593" s="61" t="s">
        <v>27</v>
      </c>
      <c r="C593" s="53">
        <v>92.327583750000002</v>
      </c>
      <c r="D593" s="53">
        <v>40.122416249999986</v>
      </c>
      <c r="E593" s="53">
        <v>108</v>
      </c>
      <c r="F593" s="53">
        <v>135.9</v>
      </c>
      <c r="G593" s="53">
        <v>0</v>
      </c>
      <c r="H593" s="53">
        <v>0</v>
      </c>
      <c r="I593" s="53">
        <f t="shared" si="78"/>
        <v>147.19328122783241</v>
      </c>
      <c r="J593" s="53">
        <f t="shared" si="79"/>
        <v>0</v>
      </c>
      <c r="K593" s="53">
        <f t="shared" si="80"/>
        <v>132.44999999999999</v>
      </c>
      <c r="L593" s="53">
        <f t="shared" si="81"/>
        <v>108</v>
      </c>
      <c r="M593" s="53">
        <f t="shared" si="81"/>
        <v>135.9</v>
      </c>
      <c r="N593" s="53">
        <f t="shared" si="82"/>
        <v>102.6047565118913</v>
      </c>
    </row>
    <row r="594" spans="1:14" ht="15" customHeight="1" x14ac:dyDescent="0.2">
      <c r="A594" s="58">
        <v>15</v>
      </c>
      <c r="B594" s="61" t="s">
        <v>28</v>
      </c>
      <c r="C594" s="53">
        <v>49.999975808609328</v>
      </c>
      <c r="D594" s="53">
        <v>50.000024191390672</v>
      </c>
      <c r="E594" s="53">
        <v>6</v>
      </c>
      <c r="F594" s="53">
        <v>4.8</v>
      </c>
      <c r="G594" s="53">
        <v>0</v>
      </c>
      <c r="H594" s="53">
        <v>0</v>
      </c>
      <c r="I594" s="53">
        <f t="shared" si="78"/>
        <v>9.6000046447492569</v>
      </c>
      <c r="J594" s="53">
        <f t="shared" si="79"/>
        <v>0</v>
      </c>
      <c r="K594" s="53">
        <f t="shared" si="80"/>
        <v>100</v>
      </c>
      <c r="L594" s="53">
        <f t="shared" si="81"/>
        <v>6</v>
      </c>
      <c r="M594" s="53">
        <f t="shared" si="81"/>
        <v>4.8</v>
      </c>
      <c r="N594" s="53">
        <f t="shared" si="82"/>
        <v>4.8</v>
      </c>
    </row>
    <row r="595" spans="1:14" ht="15" customHeight="1" x14ac:dyDescent="0.2">
      <c r="A595" s="58">
        <v>16</v>
      </c>
      <c r="B595" s="61" t="s">
        <v>29</v>
      </c>
      <c r="C595" s="53">
        <v>1141.9380353244137</v>
      </c>
      <c r="D595" s="53">
        <v>287.0619646755863</v>
      </c>
      <c r="E595" s="53">
        <v>170</v>
      </c>
      <c r="F595" s="53">
        <v>173.16</v>
      </c>
      <c r="G595" s="53">
        <v>0</v>
      </c>
      <c r="H595" s="53">
        <v>0</v>
      </c>
      <c r="I595" s="53">
        <f t="shared" si="78"/>
        <v>15.163694932957277</v>
      </c>
      <c r="J595" s="53">
        <f t="shared" si="79"/>
        <v>0</v>
      </c>
      <c r="K595" s="53">
        <f t="shared" si="80"/>
        <v>1429</v>
      </c>
      <c r="L595" s="53">
        <f t="shared" si="81"/>
        <v>170</v>
      </c>
      <c r="M595" s="53">
        <f t="shared" si="81"/>
        <v>173.16</v>
      </c>
      <c r="N595" s="53">
        <f t="shared" si="82"/>
        <v>12.117564730580826</v>
      </c>
    </row>
    <row r="596" spans="1:14" ht="15" customHeight="1" x14ac:dyDescent="0.2">
      <c r="A596" s="58">
        <v>17</v>
      </c>
      <c r="B596" s="61" t="s">
        <v>30</v>
      </c>
      <c r="C596" s="53">
        <v>0</v>
      </c>
      <c r="D596" s="53">
        <v>0</v>
      </c>
      <c r="E596" s="53">
        <v>0</v>
      </c>
      <c r="F596" s="53">
        <v>0</v>
      </c>
      <c r="G596" s="53">
        <v>0</v>
      </c>
      <c r="H596" s="53">
        <v>0</v>
      </c>
      <c r="I596" s="53" t="e">
        <f>(F596/C596)*100</f>
        <v>#DIV/0!</v>
      </c>
      <c r="J596" s="53" t="e">
        <f>(H596/D596)*100</f>
        <v>#DIV/0!</v>
      </c>
      <c r="K596" s="53">
        <f>C596+D596</f>
        <v>0</v>
      </c>
      <c r="L596" s="53">
        <f>E596+G596</f>
        <v>0</v>
      </c>
      <c r="M596" s="53">
        <f>F596+H596</f>
        <v>0</v>
      </c>
      <c r="N596" s="53" t="e">
        <f>(M596/K596)*100</f>
        <v>#DIV/0!</v>
      </c>
    </row>
    <row r="597" spans="1:14" ht="15" customHeight="1" x14ac:dyDescent="0.2">
      <c r="A597" s="58">
        <v>18</v>
      </c>
      <c r="B597" s="65" t="s">
        <v>31</v>
      </c>
      <c r="C597" s="53">
        <v>0</v>
      </c>
      <c r="D597" s="53">
        <v>0</v>
      </c>
      <c r="E597" s="53">
        <v>0</v>
      </c>
      <c r="F597" s="53">
        <v>0</v>
      </c>
      <c r="G597" s="53">
        <v>0</v>
      </c>
      <c r="H597" s="53">
        <v>0</v>
      </c>
      <c r="I597" s="53" t="e">
        <f>(F597/C597)*100</f>
        <v>#DIV/0!</v>
      </c>
      <c r="J597" s="53" t="e">
        <f>(H597/D597)*100</f>
        <v>#DIV/0!</v>
      </c>
      <c r="K597" s="53">
        <f>C597+D597</f>
        <v>0</v>
      </c>
      <c r="L597" s="53">
        <f>E597+G597</f>
        <v>0</v>
      </c>
      <c r="M597" s="53">
        <f>F597+H597</f>
        <v>0</v>
      </c>
      <c r="N597" s="53" t="e">
        <f>(M597/K597)*100</f>
        <v>#DIV/0!</v>
      </c>
    </row>
    <row r="598" spans="1:14" ht="15" customHeight="1" x14ac:dyDescent="0.2">
      <c r="A598" s="58">
        <v>19</v>
      </c>
      <c r="B598" s="61" t="s">
        <v>32</v>
      </c>
      <c r="C598" s="53">
        <v>4915.5</v>
      </c>
      <c r="D598" s="53">
        <v>734.5</v>
      </c>
      <c r="E598" s="53">
        <v>2291</v>
      </c>
      <c r="F598" s="53">
        <v>3694</v>
      </c>
      <c r="G598" s="53">
        <v>0</v>
      </c>
      <c r="H598" s="53">
        <v>0</v>
      </c>
      <c r="I598" s="53">
        <f t="shared" si="78"/>
        <v>75.150035601668193</v>
      </c>
      <c r="J598" s="53">
        <f t="shared" si="79"/>
        <v>0</v>
      </c>
      <c r="K598" s="53">
        <f t="shared" si="80"/>
        <v>5650</v>
      </c>
      <c r="L598" s="53">
        <f t="shared" si="81"/>
        <v>2291</v>
      </c>
      <c r="M598" s="53">
        <f t="shared" si="81"/>
        <v>3694</v>
      </c>
      <c r="N598" s="53">
        <f t="shared" si="82"/>
        <v>65.380530973451329</v>
      </c>
    </row>
    <row r="599" spans="1:14" ht="15" customHeight="1" x14ac:dyDescent="0.2">
      <c r="A599" s="58">
        <v>20</v>
      </c>
      <c r="B599" s="61" t="s">
        <v>33</v>
      </c>
      <c r="C599" s="53">
        <v>2890.4043249080305</v>
      </c>
      <c r="D599" s="53">
        <v>722.5956750919695</v>
      </c>
      <c r="E599" s="53">
        <v>226</v>
      </c>
      <c r="F599" s="53">
        <v>308.36</v>
      </c>
      <c r="G599" s="53">
        <v>0</v>
      </c>
      <c r="H599" s="53">
        <v>0</v>
      </c>
      <c r="I599" s="53">
        <f t="shared" si="78"/>
        <v>10.668403632762059</v>
      </c>
      <c r="J599" s="53">
        <f t="shared" si="79"/>
        <v>0</v>
      </c>
      <c r="K599" s="53">
        <f t="shared" si="80"/>
        <v>3613</v>
      </c>
      <c r="L599" s="53">
        <f t="shared" si="81"/>
        <v>226</v>
      </c>
      <c r="M599" s="53">
        <f t="shared" si="81"/>
        <v>308.36</v>
      </c>
      <c r="N599" s="53">
        <f t="shared" si="82"/>
        <v>8.5347356767229456</v>
      </c>
    </row>
    <row r="600" spans="1:14" ht="15" customHeight="1" x14ac:dyDescent="0.2">
      <c r="A600" s="58">
        <v>21</v>
      </c>
      <c r="B600" s="61" t="s">
        <v>34</v>
      </c>
      <c r="C600" s="53">
        <v>319.99376615280715</v>
      </c>
      <c r="D600" s="53">
        <v>80.006233847192846</v>
      </c>
      <c r="E600" s="53">
        <v>49</v>
      </c>
      <c r="F600" s="53">
        <v>50</v>
      </c>
      <c r="G600" s="53">
        <v>0</v>
      </c>
      <c r="H600" s="53">
        <v>0</v>
      </c>
      <c r="I600" s="53">
        <f t="shared" si="78"/>
        <v>15.625304392999773</v>
      </c>
      <c r="J600" s="53">
        <f t="shared" si="79"/>
        <v>0</v>
      </c>
      <c r="K600" s="53">
        <f t="shared" si="80"/>
        <v>400</v>
      </c>
      <c r="L600" s="53">
        <f t="shared" si="81"/>
        <v>49</v>
      </c>
      <c r="M600" s="53">
        <f t="shared" si="81"/>
        <v>50</v>
      </c>
      <c r="N600" s="53">
        <f t="shared" si="82"/>
        <v>12.5</v>
      </c>
    </row>
    <row r="601" spans="1:14" ht="15" customHeight="1" x14ac:dyDescent="0.2">
      <c r="A601" s="58">
        <v>22</v>
      </c>
      <c r="B601" s="61" t="s">
        <v>35</v>
      </c>
      <c r="C601" s="53">
        <v>5371.4431746031742</v>
      </c>
      <c r="D601" s="53">
        <v>2319.4868253968261</v>
      </c>
      <c r="E601" s="53">
        <v>397</v>
      </c>
      <c r="F601" s="53">
        <v>510</v>
      </c>
      <c r="G601" s="53">
        <v>0</v>
      </c>
      <c r="H601" s="53">
        <v>0</v>
      </c>
      <c r="I601" s="53">
        <f t="shared" si="78"/>
        <v>9.4946550381718833</v>
      </c>
      <c r="J601" s="53">
        <f t="shared" si="79"/>
        <v>0</v>
      </c>
      <c r="K601" s="53">
        <f t="shared" si="80"/>
        <v>7690.93</v>
      </c>
      <c r="L601" s="53">
        <f t="shared" si="81"/>
        <v>397</v>
      </c>
      <c r="M601" s="53">
        <f t="shared" si="81"/>
        <v>510</v>
      </c>
      <c r="N601" s="53">
        <f t="shared" si="82"/>
        <v>6.6311876457073451</v>
      </c>
    </row>
    <row r="602" spans="1:14" ht="15" customHeight="1" x14ac:dyDescent="0.2">
      <c r="A602" s="58">
        <v>23</v>
      </c>
      <c r="B602" s="61" t="s">
        <v>36</v>
      </c>
      <c r="C602" s="53">
        <v>1392.3052521322759</v>
      </c>
      <c r="D602" s="53">
        <v>596.69474786772412</v>
      </c>
      <c r="E602" s="53">
        <v>197</v>
      </c>
      <c r="F602" s="53">
        <v>125</v>
      </c>
      <c r="G602" s="53">
        <v>0</v>
      </c>
      <c r="H602" s="53">
        <v>0</v>
      </c>
      <c r="I602" s="53">
        <f t="shared" si="78"/>
        <v>8.9779162872916007</v>
      </c>
      <c r="J602" s="53">
        <f t="shared" si="79"/>
        <v>0</v>
      </c>
      <c r="K602" s="53">
        <f t="shared" si="80"/>
        <v>1989</v>
      </c>
      <c r="L602" s="53">
        <f t="shared" si="81"/>
        <v>197</v>
      </c>
      <c r="M602" s="53">
        <f t="shared" si="81"/>
        <v>125</v>
      </c>
      <c r="N602" s="53">
        <f t="shared" si="82"/>
        <v>6.2845651080945197</v>
      </c>
    </row>
    <row r="603" spans="1:14" ht="15" customHeight="1" x14ac:dyDescent="0.2">
      <c r="A603" s="58">
        <v>24</v>
      </c>
      <c r="B603" s="59" t="s">
        <v>37</v>
      </c>
      <c r="C603" s="53">
        <v>198.53970000000001</v>
      </c>
      <c r="D603" s="53">
        <v>51.510300000000001</v>
      </c>
      <c r="E603" s="53">
        <v>26</v>
      </c>
      <c r="F603" s="53">
        <v>23.25</v>
      </c>
      <c r="G603" s="53">
        <v>0</v>
      </c>
      <c r="H603" s="53">
        <v>0</v>
      </c>
      <c r="I603" s="53">
        <f>(F603/C603)*100</f>
        <v>11.710504246757701</v>
      </c>
      <c r="J603" s="53">
        <f>(H603/D603)*100</f>
        <v>0</v>
      </c>
      <c r="K603" s="53">
        <f>C603+D603</f>
        <v>250.05</v>
      </c>
      <c r="L603" s="53">
        <f>E603+G603</f>
        <v>26</v>
      </c>
      <c r="M603" s="53">
        <f>F603+H603</f>
        <v>23.25</v>
      </c>
      <c r="N603" s="53">
        <f>(M603/K603)*100</f>
        <v>9.2981403719256139</v>
      </c>
    </row>
    <row r="604" spans="1:14" ht="15" customHeight="1" x14ac:dyDescent="0.2">
      <c r="A604" s="58">
        <v>25</v>
      </c>
      <c r="B604" s="61" t="s">
        <v>38</v>
      </c>
      <c r="C604" s="53">
        <v>1357.3987263066663</v>
      </c>
      <c r="D604" s="53">
        <v>383.60127369333372</v>
      </c>
      <c r="E604" s="53">
        <v>140</v>
      </c>
      <c r="F604" s="53">
        <v>160</v>
      </c>
      <c r="G604" s="53">
        <v>0</v>
      </c>
      <c r="H604" s="53">
        <v>0</v>
      </c>
      <c r="I604" s="53">
        <f t="shared" si="78"/>
        <v>11.787251372729848</v>
      </c>
      <c r="J604" s="53">
        <f t="shared" si="79"/>
        <v>0</v>
      </c>
      <c r="K604" s="53">
        <f t="shared" si="80"/>
        <v>1741</v>
      </c>
      <c r="L604" s="53">
        <f t="shared" si="81"/>
        <v>140</v>
      </c>
      <c r="M604" s="53">
        <f t="shared" si="81"/>
        <v>160</v>
      </c>
      <c r="N604" s="53">
        <f t="shared" si="82"/>
        <v>9.1901206203331416</v>
      </c>
    </row>
    <row r="605" spans="1:14" ht="15" customHeight="1" x14ac:dyDescent="0.2">
      <c r="A605" s="58">
        <v>26</v>
      </c>
      <c r="B605" s="61" t="s">
        <v>39</v>
      </c>
      <c r="C605" s="53">
        <v>584.35572530748948</v>
      </c>
      <c r="D605" s="53">
        <v>314.65427469251051</v>
      </c>
      <c r="E605" s="53">
        <v>43</v>
      </c>
      <c r="F605" s="53">
        <v>55</v>
      </c>
      <c r="G605" s="53">
        <v>0</v>
      </c>
      <c r="H605" s="53">
        <v>0</v>
      </c>
      <c r="I605" s="53">
        <f t="shared" si="78"/>
        <v>9.4120751484138978</v>
      </c>
      <c r="J605" s="53">
        <f t="shared" si="79"/>
        <v>0</v>
      </c>
      <c r="K605" s="53">
        <f t="shared" si="80"/>
        <v>899.01</v>
      </c>
      <c r="L605" s="53">
        <f t="shared" si="81"/>
        <v>43</v>
      </c>
      <c r="M605" s="53">
        <f t="shared" si="81"/>
        <v>55</v>
      </c>
      <c r="N605" s="53">
        <f t="shared" si="82"/>
        <v>6.1178407359206242</v>
      </c>
    </row>
    <row r="606" spans="1:14" ht="15" customHeight="1" x14ac:dyDescent="0.2">
      <c r="A606" s="58">
        <v>27</v>
      </c>
      <c r="B606" s="61" t="s">
        <v>40</v>
      </c>
      <c r="C606" s="53">
        <v>105.84364142857143</v>
      </c>
      <c r="D606" s="53">
        <v>26.496358571428573</v>
      </c>
      <c r="E606" s="53">
        <v>14</v>
      </c>
      <c r="F606" s="53">
        <v>18.37</v>
      </c>
      <c r="G606" s="53">
        <v>0</v>
      </c>
      <c r="H606" s="53">
        <v>0</v>
      </c>
      <c r="I606" s="53">
        <f t="shared" si="78"/>
        <v>17.355789872740722</v>
      </c>
      <c r="J606" s="53">
        <f t="shared" si="79"/>
        <v>0</v>
      </c>
      <c r="K606" s="53">
        <f t="shared" si="80"/>
        <v>132.34</v>
      </c>
      <c r="L606" s="53">
        <f t="shared" si="81"/>
        <v>14</v>
      </c>
      <c r="M606" s="53">
        <f t="shared" si="81"/>
        <v>18.37</v>
      </c>
      <c r="N606" s="53">
        <f t="shared" si="82"/>
        <v>13.880912800362703</v>
      </c>
    </row>
    <row r="607" spans="1:14" ht="15" customHeight="1" x14ac:dyDescent="0.2">
      <c r="A607" s="58">
        <v>28</v>
      </c>
      <c r="B607" s="61" t="s">
        <v>41</v>
      </c>
      <c r="C607" s="53">
        <v>78.453331971580823</v>
      </c>
      <c r="D607" s="53">
        <v>96.536668028419186</v>
      </c>
      <c r="E607" s="53">
        <v>11</v>
      </c>
      <c r="F607" s="53">
        <v>44</v>
      </c>
      <c r="G607" s="53">
        <v>0</v>
      </c>
      <c r="H607" s="53">
        <v>0</v>
      </c>
      <c r="I607" s="53">
        <f t="shared" si="78"/>
        <v>56.084297370491157</v>
      </c>
      <c r="J607" s="53">
        <f t="shared" si="79"/>
        <v>0</v>
      </c>
      <c r="K607" s="53">
        <f t="shared" si="80"/>
        <v>174.99</v>
      </c>
      <c r="L607" s="53">
        <f t="shared" si="81"/>
        <v>11</v>
      </c>
      <c r="M607" s="53">
        <f t="shared" si="81"/>
        <v>44</v>
      </c>
      <c r="N607" s="53">
        <f t="shared" si="82"/>
        <v>25.144293959654835</v>
      </c>
    </row>
    <row r="608" spans="1:14" ht="15" customHeight="1" x14ac:dyDescent="0.2">
      <c r="A608" s="58">
        <v>29</v>
      </c>
      <c r="B608" s="61" t="s">
        <v>42</v>
      </c>
      <c r="C608" s="53">
        <v>45.473217726396918</v>
      </c>
      <c r="D608" s="53">
        <v>33.326782273603079</v>
      </c>
      <c r="E608" s="53">
        <v>0</v>
      </c>
      <c r="F608" s="53">
        <v>0</v>
      </c>
      <c r="G608" s="53">
        <v>0</v>
      </c>
      <c r="H608" s="53">
        <v>0</v>
      </c>
      <c r="I608" s="53">
        <f t="shared" si="78"/>
        <v>0</v>
      </c>
      <c r="J608" s="53">
        <f t="shared" si="79"/>
        <v>0</v>
      </c>
      <c r="K608" s="53">
        <f t="shared" si="80"/>
        <v>78.8</v>
      </c>
      <c r="L608" s="53">
        <f t="shared" si="81"/>
        <v>0</v>
      </c>
      <c r="M608" s="53">
        <f t="shared" si="81"/>
        <v>0</v>
      </c>
      <c r="N608" s="53">
        <f t="shared" si="82"/>
        <v>0</v>
      </c>
    </row>
    <row r="609" spans="1:14" ht="15" customHeight="1" x14ac:dyDescent="0.2">
      <c r="A609" s="58">
        <v>30</v>
      </c>
      <c r="B609" s="61" t="s">
        <v>43</v>
      </c>
      <c r="C609" s="53">
        <v>396.34920634920633</v>
      </c>
      <c r="D609" s="53">
        <v>153.65079365079367</v>
      </c>
      <c r="E609" s="53">
        <v>63</v>
      </c>
      <c r="F609" s="53">
        <v>53.11</v>
      </c>
      <c r="G609" s="53">
        <v>0</v>
      </c>
      <c r="H609" s="53">
        <v>0</v>
      </c>
      <c r="I609" s="53">
        <f t="shared" si="78"/>
        <v>13.399799759711655</v>
      </c>
      <c r="J609" s="53">
        <f t="shared" si="79"/>
        <v>0</v>
      </c>
      <c r="K609" s="53">
        <f t="shared" si="80"/>
        <v>550</v>
      </c>
      <c r="L609" s="53">
        <f t="shared" si="81"/>
        <v>63</v>
      </c>
      <c r="M609" s="53">
        <f t="shared" si="81"/>
        <v>53.11</v>
      </c>
      <c r="N609" s="53">
        <f t="shared" si="82"/>
        <v>9.6563636363636363</v>
      </c>
    </row>
    <row r="610" spans="1:14" ht="15" customHeight="1" x14ac:dyDescent="0.2">
      <c r="A610" s="58">
        <v>31</v>
      </c>
      <c r="B610" s="61" t="s">
        <v>44</v>
      </c>
      <c r="C610" s="53">
        <v>0</v>
      </c>
      <c r="D610" s="53">
        <v>0</v>
      </c>
      <c r="E610" s="53">
        <v>0</v>
      </c>
      <c r="F610" s="53">
        <v>0</v>
      </c>
      <c r="G610" s="53">
        <v>0</v>
      </c>
      <c r="H610" s="53">
        <v>0</v>
      </c>
      <c r="I610" s="53" t="e">
        <f t="shared" si="78"/>
        <v>#DIV/0!</v>
      </c>
      <c r="J610" s="53" t="e">
        <f t="shared" si="79"/>
        <v>#DIV/0!</v>
      </c>
      <c r="K610" s="53">
        <f t="shared" si="80"/>
        <v>0</v>
      </c>
      <c r="L610" s="53">
        <f t="shared" si="81"/>
        <v>0</v>
      </c>
      <c r="M610" s="53">
        <f t="shared" si="81"/>
        <v>0</v>
      </c>
      <c r="N610" s="53" t="e">
        <f t="shared" si="82"/>
        <v>#DIV/0!</v>
      </c>
    </row>
    <row r="611" spans="1:14" ht="15" customHeight="1" x14ac:dyDescent="0.2">
      <c r="A611" s="58">
        <v>32</v>
      </c>
      <c r="B611" s="61" t="s">
        <v>45</v>
      </c>
      <c r="C611" s="53">
        <v>335.92913125368733</v>
      </c>
      <c r="D611" s="53">
        <v>781.07086874631273</v>
      </c>
      <c r="E611" s="53">
        <v>6</v>
      </c>
      <c r="F611" s="53">
        <v>8.94</v>
      </c>
      <c r="G611" s="53">
        <v>0</v>
      </c>
      <c r="H611" s="53">
        <v>0</v>
      </c>
      <c r="I611" s="53">
        <f t="shared" si="78"/>
        <v>2.6612755990038508</v>
      </c>
      <c r="J611" s="53">
        <f t="shared" si="79"/>
        <v>0</v>
      </c>
      <c r="K611" s="53">
        <f t="shared" si="80"/>
        <v>1117</v>
      </c>
      <c r="L611" s="53">
        <f t="shared" si="81"/>
        <v>6</v>
      </c>
      <c r="M611" s="53">
        <f t="shared" si="81"/>
        <v>8.94</v>
      </c>
      <c r="N611" s="53">
        <f t="shared" si="82"/>
        <v>0.80035810205908686</v>
      </c>
    </row>
    <row r="612" spans="1:14" ht="15" customHeight="1" x14ac:dyDescent="0.2">
      <c r="A612" s="58">
        <v>33</v>
      </c>
      <c r="B612" s="61" t="s">
        <v>46</v>
      </c>
      <c r="C612" s="53">
        <v>0</v>
      </c>
      <c r="D612" s="53">
        <v>0</v>
      </c>
      <c r="E612" s="53">
        <v>0</v>
      </c>
      <c r="F612" s="53">
        <v>0</v>
      </c>
      <c r="G612" s="53">
        <v>0</v>
      </c>
      <c r="H612" s="53">
        <v>0</v>
      </c>
      <c r="I612" s="53" t="e">
        <f t="shared" si="78"/>
        <v>#DIV/0!</v>
      </c>
      <c r="J612" s="53" t="e">
        <f t="shared" si="79"/>
        <v>#DIV/0!</v>
      </c>
      <c r="K612" s="53">
        <f t="shared" si="80"/>
        <v>0</v>
      </c>
      <c r="L612" s="53">
        <f t="shared" si="81"/>
        <v>0</v>
      </c>
      <c r="M612" s="53">
        <f t="shared" si="81"/>
        <v>0</v>
      </c>
      <c r="N612" s="53" t="e">
        <f t="shared" si="82"/>
        <v>#DIV/0!</v>
      </c>
    </row>
    <row r="613" spans="1:14" ht="15" customHeight="1" x14ac:dyDescent="0.2">
      <c r="A613" s="58">
        <v>34</v>
      </c>
      <c r="B613" s="61" t="s">
        <v>47</v>
      </c>
      <c r="C613" s="53">
        <v>5332.1049269164969</v>
      </c>
      <c r="D613" s="53">
        <v>599.33507308350272</v>
      </c>
      <c r="E613" s="53">
        <v>1679</v>
      </c>
      <c r="F613" s="53">
        <v>1519.88</v>
      </c>
      <c r="G613" s="53">
        <v>0</v>
      </c>
      <c r="H613" s="53">
        <v>0</v>
      </c>
      <c r="I613" s="53">
        <f t="shared" si="78"/>
        <v>28.504315290714498</v>
      </c>
      <c r="J613" s="53">
        <f t="shared" si="79"/>
        <v>0</v>
      </c>
      <c r="K613" s="53">
        <f t="shared" si="80"/>
        <v>5931.44</v>
      </c>
      <c r="L613" s="53">
        <f t="shared" si="81"/>
        <v>1679</v>
      </c>
      <c r="M613" s="53">
        <f t="shared" si="81"/>
        <v>1519.88</v>
      </c>
      <c r="N613" s="53">
        <f t="shared" si="82"/>
        <v>25.624131745410899</v>
      </c>
    </row>
    <row r="614" spans="1:14" ht="15" customHeight="1" x14ac:dyDescent="0.2">
      <c r="A614" s="58">
        <v>35</v>
      </c>
      <c r="B614" s="61" t="s">
        <v>48</v>
      </c>
      <c r="C614" s="53">
        <v>1212.121212121212</v>
      </c>
      <c r="D614" s="53">
        <v>37.878787878787989</v>
      </c>
      <c r="E614" s="53">
        <v>211</v>
      </c>
      <c r="F614" s="53">
        <v>136.78</v>
      </c>
      <c r="G614" s="53">
        <v>0</v>
      </c>
      <c r="H614" s="53">
        <v>0</v>
      </c>
      <c r="I614" s="53">
        <f t="shared" si="78"/>
        <v>11.284350000000002</v>
      </c>
      <c r="J614" s="53">
        <f t="shared" si="79"/>
        <v>0</v>
      </c>
      <c r="K614" s="53">
        <f t="shared" si="80"/>
        <v>1250</v>
      </c>
      <c r="L614" s="53">
        <f t="shared" si="81"/>
        <v>211</v>
      </c>
      <c r="M614" s="53">
        <f t="shared" si="81"/>
        <v>136.78</v>
      </c>
      <c r="N614" s="53">
        <f t="shared" si="82"/>
        <v>10.942400000000001</v>
      </c>
    </row>
    <row r="615" spans="1:14" ht="15" customHeight="1" x14ac:dyDescent="0.2">
      <c r="A615" s="58">
        <v>36</v>
      </c>
      <c r="B615" s="61" t="s">
        <v>49</v>
      </c>
      <c r="C615" s="53">
        <v>1816.81</v>
      </c>
      <c r="D615" s="53">
        <v>56.190000000000055</v>
      </c>
      <c r="E615" s="53">
        <v>676</v>
      </c>
      <c r="F615" s="53">
        <v>1124.96</v>
      </c>
      <c r="G615" s="53">
        <v>0</v>
      </c>
      <c r="H615" s="53">
        <v>0</v>
      </c>
      <c r="I615" s="53">
        <f t="shared" si="78"/>
        <v>61.919518276539655</v>
      </c>
      <c r="J615" s="53">
        <f t="shared" si="79"/>
        <v>0</v>
      </c>
      <c r="K615" s="53">
        <f t="shared" si="80"/>
        <v>1873</v>
      </c>
      <c r="L615" s="53">
        <f t="shared" si="81"/>
        <v>676</v>
      </c>
      <c r="M615" s="53">
        <f t="shared" si="81"/>
        <v>1124.96</v>
      </c>
      <c r="N615" s="53">
        <f t="shared" si="82"/>
        <v>60.061932728243463</v>
      </c>
    </row>
    <row r="616" spans="1:14" ht="15" customHeight="1" x14ac:dyDescent="0.2">
      <c r="A616" s="66"/>
      <c r="B616" s="67" t="s">
        <v>6</v>
      </c>
      <c r="C616" s="54">
        <f t="shared" ref="C616:H616" si="83">SUM(C580:C615)</f>
        <v>40377.556861822173</v>
      </c>
      <c r="D616" s="54">
        <f t="shared" si="83"/>
        <v>10432.653138177822</v>
      </c>
      <c r="E616" s="54">
        <f t="shared" si="83"/>
        <v>12308</v>
      </c>
      <c r="F616" s="54">
        <f t="shared" si="83"/>
        <v>14822.820000000003</v>
      </c>
      <c r="G616" s="54">
        <f t="shared" si="83"/>
        <v>0</v>
      </c>
      <c r="H616" s="54">
        <f t="shared" si="83"/>
        <v>0</v>
      </c>
      <c r="I616" s="54">
        <f t="shared" si="78"/>
        <v>36.710542073473718</v>
      </c>
      <c r="J616" s="54">
        <f t="shared" si="79"/>
        <v>0</v>
      </c>
      <c r="K616" s="54">
        <f t="shared" si="80"/>
        <v>50810.209999999992</v>
      </c>
      <c r="L616" s="54">
        <f t="shared" si="81"/>
        <v>12308</v>
      </c>
      <c r="M616" s="54">
        <f t="shared" si="81"/>
        <v>14822.820000000003</v>
      </c>
      <c r="N616" s="54">
        <f t="shared" si="82"/>
        <v>29.172916230812678</v>
      </c>
    </row>
    <row r="617" spans="1:14" ht="15" customHeight="1" x14ac:dyDescent="0.2">
      <c r="A617" s="109" t="s">
        <v>71</v>
      </c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</row>
    <row r="618" spans="1:14" ht="15" customHeight="1" x14ac:dyDescent="0.2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</row>
    <row r="619" spans="1:14" ht="15" customHeight="1" x14ac:dyDescent="0.2">
      <c r="A619" s="111" t="str">
        <f>A3</f>
        <v>Disbursements under Crop Loans - 30.09.2020</v>
      </c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</row>
    <row r="620" spans="1:14" ht="15" customHeight="1" x14ac:dyDescent="0.2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112" t="s">
        <v>2</v>
      </c>
      <c r="L620" s="112"/>
      <c r="M620" s="112"/>
      <c r="N620" s="112"/>
    </row>
    <row r="621" spans="1:14" ht="39.950000000000003" customHeight="1" x14ac:dyDescent="0.2">
      <c r="A621" s="113" t="s">
        <v>3</v>
      </c>
      <c r="B621" s="113" t="s">
        <v>56</v>
      </c>
      <c r="C621" s="102" t="str">
        <f>C5</f>
        <v>Crop Loan Target 
ACP 2020-21</v>
      </c>
      <c r="D621" s="102"/>
      <c r="E621" s="116" t="str">
        <f>E5</f>
        <v>Cumulative Achievement from 
01.04.2020</v>
      </c>
      <c r="F621" s="117"/>
      <c r="G621" s="117"/>
      <c r="H621" s="118"/>
      <c r="I621" s="102" t="s">
        <v>5</v>
      </c>
      <c r="J621" s="102"/>
      <c r="K621" s="102" t="s">
        <v>6</v>
      </c>
      <c r="L621" s="102"/>
      <c r="M621" s="102"/>
      <c r="N621" s="102"/>
    </row>
    <row r="622" spans="1:14" ht="15" customHeight="1" x14ac:dyDescent="0.2">
      <c r="A622" s="114"/>
      <c r="B622" s="114"/>
      <c r="C622" s="103" t="s">
        <v>7</v>
      </c>
      <c r="D622" s="103" t="s">
        <v>8</v>
      </c>
      <c r="E622" s="105" t="s">
        <v>7</v>
      </c>
      <c r="F622" s="106"/>
      <c r="G622" s="105" t="s">
        <v>8</v>
      </c>
      <c r="H622" s="106"/>
      <c r="I622" s="103" t="s">
        <v>7</v>
      </c>
      <c r="J622" s="103" t="s">
        <v>8</v>
      </c>
      <c r="K622" s="103" t="s">
        <v>9</v>
      </c>
      <c r="L622" s="107" t="s">
        <v>10</v>
      </c>
      <c r="M622" s="107"/>
      <c r="N622" s="103" t="s">
        <v>11</v>
      </c>
    </row>
    <row r="623" spans="1:14" ht="15" customHeight="1" x14ac:dyDescent="0.2">
      <c r="A623" s="115"/>
      <c r="B623" s="115"/>
      <c r="C623" s="104"/>
      <c r="D623" s="104"/>
      <c r="E623" s="57" t="s">
        <v>12</v>
      </c>
      <c r="F623" s="57" t="s">
        <v>13</v>
      </c>
      <c r="G623" s="57" t="s">
        <v>12</v>
      </c>
      <c r="H623" s="57" t="s">
        <v>13</v>
      </c>
      <c r="I623" s="104"/>
      <c r="J623" s="104"/>
      <c r="K623" s="104"/>
      <c r="L623" s="57" t="s">
        <v>12</v>
      </c>
      <c r="M623" s="57" t="s">
        <v>13</v>
      </c>
      <c r="N623" s="104"/>
    </row>
    <row r="624" spans="1:14" ht="15" customHeight="1" x14ac:dyDescent="0.2">
      <c r="A624" s="58">
        <v>1</v>
      </c>
      <c r="B624" s="61" t="s">
        <v>14</v>
      </c>
      <c r="C624" s="53">
        <v>33862.947536839696</v>
      </c>
      <c r="D624" s="53">
        <v>18266.162463160304</v>
      </c>
      <c r="E624" s="53">
        <v>11687</v>
      </c>
      <c r="F624" s="53">
        <v>22015</v>
      </c>
      <c r="G624" s="53">
        <v>0</v>
      </c>
      <c r="H624" s="53">
        <v>0</v>
      </c>
      <c r="I624" s="53">
        <f t="shared" ref="I624:I660" si="84">(F624/C624)*100</f>
        <v>65.01206067797186</v>
      </c>
      <c r="J624" s="53">
        <f t="shared" ref="J624:J660" si="85">(H624/D624)*100</f>
        <v>0</v>
      </c>
      <c r="K624" s="53">
        <f t="shared" ref="K624:K660" si="86">C624+D624</f>
        <v>52129.11</v>
      </c>
      <c r="L624" s="53">
        <f t="shared" ref="L624:M660" si="87">E624+G624</f>
        <v>11687</v>
      </c>
      <c r="M624" s="53">
        <f t="shared" si="87"/>
        <v>22015</v>
      </c>
      <c r="N624" s="53">
        <f t="shared" ref="N624:N660" si="88">(M624/K624)*100</f>
        <v>42.231682067850379</v>
      </c>
    </row>
    <row r="625" spans="1:14" ht="15" customHeight="1" x14ac:dyDescent="0.2">
      <c r="A625" s="58">
        <v>2</v>
      </c>
      <c r="B625" s="61" t="s">
        <v>15</v>
      </c>
      <c r="C625" s="53">
        <v>17860</v>
      </c>
      <c r="D625" s="53">
        <v>940</v>
      </c>
      <c r="E625" s="53">
        <v>12741</v>
      </c>
      <c r="F625" s="53">
        <v>11123</v>
      </c>
      <c r="G625" s="53">
        <v>0</v>
      </c>
      <c r="H625" s="53">
        <v>0</v>
      </c>
      <c r="I625" s="53">
        <f t="shared" si="84"/>
        <v>62.27883538633818</v>
      </c>
      <c r="J625" s="53">
        <f t="shared" si="85"/>
        <v>0</v>
      </c>
      <c r="K625" s="53">
        <f t="shared" si="86"/>
        <v>18800</v>
      </c>
      <c r="L625" s="53">
        <f t="shared" si="87"/>
        <v>12741</v>
      </c>
      <c r="M625" s="53">
        <f t="shared" si="87"/>
        <v>11123</v>
      </c>
      <c r="N625" s="53">
        <f t="shared" si="88"/>
        <v>59.164893617021278</v>
      </c>
    </row>
    <row r="626" spans="1:14" ht="15" customHeight="1" x14ac:dyDescent="0.2">
      <c r="A626" s="58">
        <v>3</v>
      </c>
      <c r="B626" s="61" t="s">
        <v>16</v>
      </c>
      <c r="C626" s="53">
        <v>35600</v>
      </c>
      <c r="D626" s="53">
        <v>8900</v>
      </c>
      <c r="E626" s="53">
        <v>18369</v>
      </c>
      <c r="F626" s="53">
        <v>18446</v>
      </c>
      <c r="G626" s="53">
        <v>0</v>
      </c>
      <c r="H626" s="53">
        <v>0</v>
      </c>
      <c r="I626" s="53">
        <f t="shared" si="84"/>
        <v>51.81460674157303</v>
      </c>
      <c r="J626" s="53">
        <f t="shared" si="85"/>
        <v>0</v>
      </c>
      <c r="K626" s="53">
        <f t="shared" si="86"/>
        <v>44500</v>
      </c>
      <c r="L626" s="53">
        <f t="shared" si="87"/>
        <v>18369</v>
      </c>
      <c r="M626" s="53">
        <f t="shared" si="87"/>
        <v>18446</v>
      </c>
      <c r="N626" s="53">
        <f t="shared" si="88"/>
        <v>41.451685393258423</v>
      </c>
    </row>
    <row r="627" spans="1:14" ht="15" customHeight="1" x14ac:dyDescent="0.2">
      <c r="A627" s="58">
        <v>4</v>
      </c>
      <c r="B627" s="61" t="s">
        <v>17</v>
      </c>
      <c r="C627" s="53">
        <v>21886.749200066843</v>
      </c>
      <c r="D627" s="53">
        <v>5477.860799933158</v>
      </c>
      <c r="E627" s="53">
        <v>22141</v>
      </c>
      <c r="F627" s="53">
        <v>17936.169999999998</v>
      </c>
      <c r="G627" s="53">
        <v>0</v>
      </c>
      <c r="H627" s="53">
        <v>0</v>
      </c>
      <c r="I627" s="53">
        <f t="shared" si="84"/>
        <v>81.949904191094859</v>
      </c>
      <c r="J627" s="53">
        <f t="shared" si="85"/>
        <v>0</v>
      </c>
      <c r="K627" s="53">
        <f t="shared" si="86"/>
        <v>27364.61</v>
      </c>
      <c r="L627" s="53">
        <f t="shared" si="87"/>
        <v>22141</v>
      </c>
      <c r="M627" s="53">
        <f t="shared" si="87"/>
        <v>17936.169999999998</v>
      </c>
      <c r="N627" s="53">
        <f t="shared" si="88"/>
        <v>65.545132928991123</v>
      </c>
    </row>
    <row r="628" spans="1:14" ht="15" customHeight="1" x14ac:dyDescent="0.2">
      <c r="A628" s="58">
        <v>5</v>
      </c>
      <c r="B628" s="61" t="s">
        <v>18</v>
      </c>
      <c r="C628" s="53">
        <v>26344.537815126052</v>
      </c>
      <c r="D628" s="53">
        <v>6655.462184873948</v>
      </c>
      <c r="E628" s="53">
        <v>36798</v>
      </c>
      <c r="F628" s="53">
        <v>29037</v>
      </c>
      <c r="G628" s="53">
        <v>0</v>
      </c>
      <c r="H628" s="53">
        <v>0</v>
      </c>
      <c r="I628" s="53">
        <f t="shared" si="84"/>
        <v>110.22019138755981</v>
      </c>
      <c r="J628" s="53">
        <f t="shared" si="85"/>
        <v>0</v>
      </c>
      <c r="K628" s="53">
        <f t="shared" si="86"/>
        <v>33000</v>
      </c>
      <c r="L628" s="53">
        <f t="shared" si="87"/>
        <v>36798</v>
      </c>
      <c r="M628" s="53">
        <f t="shared" si="87"/>
        <v>29037</v>
      </c>
      <c r="N628" s="53">
        <f t="shared" si="88"/>
        <v>87.990909090909085</v>
      </c>
    </row>
    <row r="629" spans="1:14" ht="15" customHeight="1" x14ac:dyDescent="0.2">
      <c r="A629" s="58">
        <v>6</v>
      </c>
      <c r="B629" s="61" t="s">
        <v>19</v>
      </c>
      <c r="C629" s="53">
        <v>3415.9522450323857</v>
      </c>
      <c r="D629" s="53">
        <v>234.00775496761435</v>
      </c>
      <c r="E629" s="53">
        <v>32851</v>
      </c>
      <c r="F629" s="53">
        <v>2689</v>
      </c>
      <c r="G629" s="53">
        <v>0</v>
      </c>
      <c r="H629" s="53">
        <v>0</v>
      </c>
      <c r="I629" s="53">
        <f t="shared" si="84"/>
        <v>78.718899068640411</v>
      </c>
      <c r="J629" s="53">
        <f t="shared" si="85"/>
        <v>0</v>
      </c>
      <c r="K629" s="53">
        <f t="shared" si="86"/>
        <v>3649.96</v>
      </c>
      <c r="L629" s="53">
        <f t="shared" si="87"/>
        <v>32851</v>
      </c>
      <c r="M629" s="53">
        <f t="shared" si="87"/>
        <v>2689</v>
      </c>
      <c r="N629" s="53">
        <f t="shared" si="88"/>
        <v>73.672040241536891</v>
      </c>
    </row>
    <row r="630" spans="1:14" ht="15" customHeight="1" x14ac:dyDescent="0.2">
      <c r="A630" s="58">
        <v>7</v>
      </c>
      <c r="B630" s="61" t="s">
        <v>20</v>
      </c>
      <c r="C630" s="53">
        <v>66851.154342800291</v>
      </c>
      <c r="D630" s="53">
        <v>7427.8456571997085</v>
      </c>
      <c r="E630" s="53">
        <v>50834</v>
      </c>
      <c r="F630" s="53">
        <v>39574</v>
      </c>
      <c r="G630" s="53">
        <v>0</v>
      </c>
      <c r="H630" s="53">
        <v>0</v>
      </c>
      <c r="I630" s="53">
        <f t="shared" si="84"/>
        <v>59.197182739840038</v>
      </c>
      <c r="J630" s="53">
        <f t="shared" si="85"/>
        <v>0</v>
      </c>
      <c r="K630" s="53">
        <f t="shared" si="86"/>
        <v>74279</v>
      </c>
      <c r="L630" s="53">
        <f t="shared" si="87"/>
        <v>50834</v>
      </c>
      <c r="M630" s="53">
        <f t="shared" si="87"/>
        <v>39574</v>
      </c>
      <c r="N630" s="53">
        <f t="shared" si="88"/>
        <v>53.277507774741181</v>
      </c>
    </row>
    <row r="631" spans="1:14" ht="15" customHeight="1" x14ac:dyDescent="0.2">
      <c r="A631" s="58">
        <v>8</v>
      </c>
      <c r="B631" s="61" t="s">
        <v>21</v>
      </c>
      <c r="C631" s="53">
        <v>8928.5714285714294</v>
      </c>
      <c r="D631" s="53">
        <v>1071.4285714285706</v>
      </c>
      <c r="E631" s="53">
        <v>5115</v>
      </c>
      <c r="F631" s="53">
        <v>4866.71</v>
      </c>
      <c r="G631" s="53">
        <v>0</v>
      </c>
      <c r="H631" s="53">
        <v>0</v>
      </c>
      <c r="I631" s="53">
        <f t="shared" si="84"/>
        <v>54.507151999999991</v>
      </c>
      <c r="J631" s="53">
        <f t="shared" si="85"/>
        <v>0</v>
      </c>
      <c r="K631" s="53">
        <f t="shared" si="86"/>
        <v>10000</v>
      </c>
      <c r="L631" s="53">
        <f t="shared" si="87"/>
        <v>5115</v>
      </c>
      <c r="M631" s="53">
        <f t="shared" si="87"/>
        <v>4866.71</v>
      </c>
      <c r="N631" s="53">
        <f t="shared" si="88"/>
        <v>48.667100000000005</v>
      </c>
    </row>
    <row r="632" spans="1:14" ht="15" customHeight="1" x14ac:dyDescent="0.2">
      <c r="A632" s="58">
        <v>9</v>
      </c>
      <c r="B632" s="61" t="s">
        <v>22</v>
      </c>
      <c r="C632" s="53">
        <v>33478.300049999998</v>
      </c>
      <c r="D632" s="53">
        <v>6140.9899500000029</v>
      </c>
      <c r="E632" s="53">
        <v>7079</v>
      </c>
      <c r="F632" s="53">
        <v>8471</v>
      </c>
      <c r="G632" s="53">
        <v>0</v>
      </c>
      <c r="H632" s="53">
        <v>0</v>
      </c>
      <c r="I632" s="53">
        <f t="shared" si="84"/>
        <v>25.302957400311609</v>
      </c>
      <c r="J632" s="53">
        <f t="shared" si="85"/>
        <v>0</v>
      </c>
      <c r="K632" s="53">
        <f t="shared" si="86"/>
        <v>39619.29</v>
      </c>
      <c r="L632" s="53">
        <f t="shared" si="87"/>
        <v>7079</v>
      </c>
      <c r="M632" s="53">
        <f t="shared" si="87"/>
        <v>8471</v>
      </c>
      <c r="N632" s="53">
        <f t="shared" si="88"/>
        <v>21.380999003263309</v>
      </c>
    </row>
    <row r="633" spans="1:14" ht="15" customHeight="1" x14ac:dyDescent="0.2">
      <c r="A633" s="58">
        <v>10</v>
      </c>
      <c r="B633" s="61" t="s">
        <v>23</v>
      </c>
      <c r="C633" s="53">
        <v>2304.685374874372</v>
      </c>
      <c r="D633" s="53">
        <v>408.79462512562804</v>
      </c>
      <c r="E633" s="53">
        <v>2574</v>
      </c>
      <c r="F633" s="53">
        <v>1750.58</v>
      </c>
      <c r="G633" s="53">
        <v>0</v>
      </c>
      <c r="H633" s="53">
        <v>0</v>
      </c>
      <c r="I633" s="53">
        <f t="shared" si="84"/>
        <v>75.95743953099992</v>
      </c>
      <c r="J633" s="53">
        <f t="shared" si="85"/>
        <v>0</v>
      </c>
      <c r="K633" s="53">
        <f t="shared" si="86"/>
        <v>2713.48</v>
      </c>
      <c r="L633" s="53">
        <f t="shared" si="87"/>
        <v>2574</v>
      </c>
      <c r="M633" s="53">
        <f t="shared" si="87"/>
        <v>1750.58</v>
      </c>
      <c r="N633" s="53">
        <f t="shared" si="88"/>
        <v>64.514203163465368</v>
      </c>
    </row>
    <row r="634" spans="1:14" ht="15" customHeight="1" x14ac:dyDescent="0.2">
      <c r="A634" s="58">
        <v>11</v>
      </c>
      <c r="B634" s="61" t="s">
        <v>24</v>
      </c>
      <c r="C634" s="53">
        <v>1674.3149999999998</v>
      </c>
      <c r="D634" s="53">
        <v>186.03500000000008</v>
      </c>
      <c r="E634" s="53">
        <v>14187</v>
      </c>
      <c r="F634" s="53">
        <v>753</v>
      </c>
      <c r="G634" s="53">
        <v>0</v>
      </c>
      <c r="H634" s="53">
        <v>0</v>
      </c>
      <c r="I634" s="53">
        <f t="shared" si="84"/>
        <v>44.973616075828033</v>
      </c>
      <c r="J634" s="53">
        <f t="shared" si="85"/>
        <v>0</v>
      </c>
      <c r="K634" s="53">
        <f t="shared" si="86"/>
        <v>1860.35</v>
      </c>
      <c r="L634" s="53">
        <f t="shared" si="87"/>
        <v>14187</v>
      </c>
      <c r="M634" s="53">
        <f t="shared" si="87"/>
        <v>753</v>
      </c>
      <c r="N634" s="53">
        <f t="shared" si="88"/>
        <v>40.476254468245223</v>
      </c>
    </row>
    <row r="635" spans="1:14" ht="15" customHeight="1" x14ac:dyDescent="0.2">
      <c r="A635" s="58">
        <v>12</v>
      </c>
      <c r="B635" s="61" t="s">
        <v>25</v>
      </c>
      <c r="C635" s="53">
        <v>39050.268830260298</v>
      </c>
      <c r="D635" s="53">
        <v>9179.7111697397049</v>
      </c>
      <c r="E635" s="53">
        <v>17364</v>
      </c>
      <c r="F635" s="53">
        <v>14342.08</v>
      </c>
      <c r="G635" s="53">
        <v>0</v>
      </c>
      <c r="H635" s="53">
        <v>0</v>
      </c>
      <c r="I635" s="53">
        <f t="shared" si="84"/>
        <v>36.727224753152612</v>
      </c>
      <c r="J635" s="53">
        <f t="shared" si="85"/>
        <v>0</v>
      </c>
      <c r="K635" s="53">
        <f t="shared" si="86"/>
        <v>48229.98</v>
      </c>
      <c r="L635" s="53">
        <f t="shared" si="87"/>
        <v>17364</v>
      </c>
      <c r="M635" s="53">
        <f t="shared" si="87"/>
        <v>14342.08</v>
      </c>
      <c r="N635" s="53">
        <f t="shared" si="88"/>
        <v>29.736856619057271</v>
      </c>
    </row>
    <row r="636" spans="1:14" ht="15" customHeight="1" x14ac:dyDescent="0.2">
      <c r="A636" s="58">
        <v>13</v>
      </c>
      <c r="B636" s="61" t="s">
        <v>26</v>
      </c>
      <c r="C636" s="53">
        <v>58793.075924500954</v>
      </c>
      <c r="D636" s="53">
        <v>7388.3440754990443</v>
      </c>
      <c r="E636" s="53">
        <v>17362</v>
      </c>
      <c r="F636" s="53">
        <v>16760</v>
      </c>
      <c r="G636" s="53">
        <v>0</v>
      </c>
      <c r="H636" s="53">
        <v>0</v>
      </c>
      <c r="I636" s="53">
        <f t="shared" si="84"/>
        <v>28.506758213369089</v>
      </c>
      <c r="J636" s="53">
        <f t="shared" si="85"/>
        <v>0</v>
      </c>
      <c r="K636" s="53">
        <f t="shared" si="86"/>
        <v>66181.42</v>
      </c>
      <c r="L636" s="53">
        <f t="shared" si="87"/>
        <v>17362</v>
      </c>
      <c r="M636" s="53">
        <f t="shared" si="87"/>
        <v>16760</v>
      </c>
      <c r="N636" s="53">
        <f t="shared" si="88"/>
        <v>25.324328187578931</v>
      </c>
    </row>
    <row r="637" spans="1:14" ht="15" customHeight="1" x14ac:dyDescent="0.2">
      <c r="A637" s="58">
        <v>14</v>
      </c>
      <c r="B637" s="61" t="s">
        <v>27</v>
      </c>
      <c r="C637" s="53">
        <v>30520.759683000004</v>
      </c>
      <c r="D637" s="53">
        <v>13263.280316999997</v>
      </c>
      <c r="E637" s="53">
        <v>17971</v>
      </c>
      <c r="F637" s="53">
        <v>13828</v>
      </c>
      <c r="G637" s="53">
        <v>0</v>
      </c>
      <c r="H637" s="53">
        <v>0</v>
      </c>
      <c r="I637" s="53">
        <f t="shared" si="84"/>
        <v>45.306867009939353</v>
      </c>
      <c r="J637" s="53">
        <f t="shared" si="85"/>
        <v>0</v>
      </c>
      <c r="K637" s="53">
        <f t="shared" si="86"/>
        <v>43784.04</v>
      </c>
      <c r="L637" s="53">
        <f t="shared" si="87"/>
        <v>17971</v>
      </c>
      <c r="M637" s="53">
        <f t="shared" si="87"/>
        <v>13828</v>
      </c>
      <c r="N637" s="53">
        <f t="shared" si="88"/>
        <v>31.58228432095348</v>
      </c>
    </row>
    <row r="638" spans="1:14" ht="15" customHeight="1" x14ac:dyDescent="0.2">
      <c r="A638" s="58">
        <v>15</v>
      </c>
      <c r="B638" s="61" t="s">
        <v>28</v>
      </c>
      <c r="C638" s="53">
        <v>8749.9957665066322</v>
      </c>
      <c r="D638" s="53">
        <v>8750.0042334933678</v>
      </c>
      <c r="E638" s="53">
        <v>4544</v>
      </c>
      <c r="F638" s="53">
        <v>7300</v>
      </c>
      <c r="G638" s="53">
        <v>0</v>
      </c>
      <c r="H638" s="53">
        <v>0</v>
      </c>
      <c r="I638" s="53">
        <f t="shared" si="84"/>
        <v>83.428611793654255</v>
      </c>
      <c r="J638" s="53">
        <f t="shared" si="85"/>
        <v>0</v>
      </c>
      <c r="K638" s="53">
        <f t="shared" si="86"/>
        <v>17500</v>
      </c>
      <c r="L638" s="53">
        <f t="shared" si="87"/>
        <v>4544</v>
      </c>
      <c r="M638" s="53">
        <f t="shared" si="87"/>
        <v>7300</v>
      </c>
      <c r="N638" s="53">
        <f t="shared" si="88"/>
        <v>41.714285714285715</v>
      </c>
    </row>
    <row r="639" spans="1:14" ht="15" customHeight="1" x14ac:dyDescent="0.2">
      <c r="A639" s="58">
        <v>16</v>
      </c>
      <c r="B639" s="61" t="s">
        <v>29</v>
      </c>
      <c r="C639" s="53">
        <v>43394.036909603645</v>
      </c>
      <c r="D639" s="53">
        <v>10908.453090396353</v>
      </c>
      <c r="E639" s="53">
        <v>18867</v>
      </c>
      <c r="F639" s="53">
        <v>15179</v>
      </c>
      <c r="G639" s="53">
        <v>0</v>
      </c>
      <c r="H639" s="53">
        <v>0</v>
      </c>
      <c r="I639" s="53">
        <f t="shared" si="84"/>
        <v>34.979460499653811</v>
      </c>
      <c r="J639" s="53">
        <f t="shared" si="85"/>
        <v>0</v>
      </c>
      <c r="K639" s="53">
        <f t="shared" si="86"/>
        <v>54302.49</v>
      </c>
      <c r="L639" s="53">
        <f t="shared" si="87"/>
        <v>18867</v>
      </c>
      <c r="M639" s="53">
        <f t="shared" si="87"/>
        <v>15179</v>
      </c>
      <c r="N639" s="53">
        <f t="shared" si="88"/>
        <v>27.952677676474874</v>
      </c>
    </row>
    <row r="640" spans="1:14" ht="15" customHeight="1" x14ac:dyDescent="0.2">
      <c r="A640" s="58">
        <v>17</v>
      </c>
      <c r="B640" s="61" t="s">
        <v>30</v>
      </c>
      <c r="C640" s="53">
        <v>0</v>
      </c>
      <c r="D640" s="53">
        <v>0</v>
      </c>
      <c r="E640" s="53">
        <v>0</v>
      </c>
      <c r="F640" s="53">
        <v>0</v>
      </c>
      <c r="G640" s="53">
        <v>0</v>
      </c>
      <c r="H640" s="53">
        <v>0</v>
      </c>
      <c r="I640" s="53" t="e">
        <f>(F640/C640)*100</f>
        <v>#DIV/0!</v>
      </c>
      <c r="J640" s="53" t="e">
        <f>(H640/D640)*100</f>
        <v>#DIV/0!</v>
      </c>
      <c r="K640" s="53">
        <f>C640+D640</f>
        <v>0</v>
      </c>
      <c r="L640" s="53">
        <f>E640+G640</f>
        <v>0</v>
      </c>
      <c r="M640" s="53">
        <f>F640+H640</f>
        <v>0</v>
      </c>
      <c r="N640" s="53" t="e">
        <f>(M640/K640)*100</f>
        <v>#DIV/0!</v>
      </c>
    </row>
    <row r="641" spans="1:14" ht="15" customHeight="1" x14ac:dyDescent="0.2">
      <c r="A641" s="58">
        <v>18</v>
      </c>
      <c r="B641" s="65" t="s">
        <v>31</v>
      </c>
      <c r="C641" s="53">
        <v>0</v>
      </c>
      <c r="D641" s="53">
        <v>0</v>
      </c>
      <c r="E641" s="53">
        <v>0</v>
      </c>
      <c r="F641" s="53">
        <v>0</v>
      </c>
      <c r="G641" s="53">
        <v>0</v>
      </c>
      <c r="H641" s="53">
        <v>0</v>
      </c>
      <c r="I641" s="53" t="e">
        <f>(F641/C641)*100</f>
        <v>#DIV/0!</v>
      </c>
      <c r="J641" s="53" t="e">
        <f>(H641/D641)*100</f>
        <v>#DIV/0!</v>
      </c>
      <c r="K641" s="53">
        <f>C641+D641</f>
        <v>0</v>
      </c>
      <c r="L641" s="53">
        <f>E641+G641</f>
        <v>0</v>
      </c>
      <c r="M641" s="53">
        <f>F641+H641</f>
        <v>0</v>
      </c>
      <c r="N641" s="53" t="e">
        <f>(M641/K641)*100</f>
        <v>#DIV/0!</v>
      </c>
    </row>
    <row r="642" spans="1:14" ht="15" customHeight="1" x14ac:dyDescent="0.2">
      <c r="A642" s="58">
        <v>19</v>
      </c>
      <c r="B642" s="61" t="s">
        <v>32</v>
      </c>
      <c r="C642" s="53">
        <v>11510.1</v>
      </c>
      <c r="D642" s="53">
        <v>1719.8999999999996</v>
      </c>
      <c r="E642" s="53">
        <v>14887</v>
      </c>
      <c r="F642" s="53">
        <v>8813</v>
      </c>
      <c r="G642" s="53">
        <v>0</v>
      </c>
      <c r="H642" s="53">
        <v>0</v>
      </c>
      <c r="I642" s="53">
        <f t="shared" si="84"/>
        <v>76.567536337651276</v>
      </c>
      <c r="J642" s="53">
        <f t="shared" si="85"/>
        <v>0</v>
      </c>
      <c r="K642" s="53">
        <f t="shared" si="86"/>
        <v>13230</v>
      </c>
      <c r="L642" s="53">
        <f t="shared" si="87"/>
        <v>14887</v>
      </c>
      <c r="M642" s="53">
        <f t="shared" si="87"/>
        <v>8813</v>
      </c>
      <c r="N642" s="53">
        <f t="shared" si="88"/>
        <v>66.613756613756607</v>
      </c>
    </row>
    <row r="643" spans="1:14" ht="15" customHeight="1" x14ac:dyDescent="0.2">
      <c r="A643" s="58">
        <v>20</v>
      </c>
      <c r="B643" s="61" t="s">
        <v>33</v>
      </c>
      <c r="C643" s="53">
        <v>82537.4195006277</v>
      </c>
      <c r="D643" s="53">
        <v>20634.200499372295</v>
      </c>
      <c r="E643" s="53">
        <v>32565</v>
      </c>
      <c r="F643" s="53">
        <v>20546</v>
      </c>
      <c r="G643" s="53">
        <v>0</v>
      </c>
      <c r="H643" s="53">
        <v>0</v>
      </c>
      <c r="I643" s="53">
        <f t="shared" si="84"/>
        <v>24.892951735477684</v>
      </c>
      <c r="J643" s="53">
        <f t="shared" si="85"/>
        <v>0</v>
      </c>
      <c r="K643" s="53">
        <f t="shared" si="86"/>
        <v>103171.62</v>
      </c>
      <c r="L643" s="53">
        <f t="shared" si="87"/>
        <v>32565</v>
      </c>
      <c r="M643" s="53">
        <f t="shared" si="87"/>
        <v>20546</v>
      </c>
      <c r="N643" s="53">
        <f t="shared" si="88"/>
        <v>19.914391186258392</v>
      </c>
    </row>
    <row r="644" spans="1:14" ht="15" customHeight="1" x14ac:dyDescent="0.2">
      <c r="A644" s="58">
        <v>21</v>
      </c>
      <c r="B644" s="61" t="s">
        <v>34</v>
      </c>
      <c r="C644" s="53">
        <v>13245.341965480071</v>
      </c>
      <c r="D644" s="53">
        <v>3311.6580345199291</v>
      </c>
      <c r="E644" s="53">
        <v>8469</v>
      </c>
      <c r="F644" s="53">
        <v>2407</v>
      </c>
      <c r="G644" s="53">
        <v>0</v>
      </c>
      <c r="H644" s="53">
        <v>0</v>
      </c>
      <c r="I644" s="53">
        <f t="shared" si="84"/>
        <v>18.172426248209437</v>
      </c>
      <c r="J644" s="53">
        <f t="shared" si="85"/>
        <v>0</v>
      </c>
      <c r="K644" s="53">
        <f t="shared" si="86"/>
        <v>16557</v>
      </c>
      <c r="L644" s="53">
        <f t="shared" si="87"/>
        <v>8469</v>
      </c>
      <c r="M644" s="53">
        <f t="shared" si="87"/>
        <v>2407</v>
      </c>
      <c r="N644" s="53">
        <f t="shared" si="88"/>
        <v>14.537657788246664</v>
      </c>
    </row>
    <row r="645" spans="1:14" ht="15" customHeight="1" x14ac:dyDescent="0.2">
      <c r="A645" s="58">
        <v>22</v>
      </c>
      <c r="B645" s="61" t="s">
        <v>35</v>
      </c>
      <c r="C645" s="53">
        <v>48650.332063492053</v>
      </c>
      <c r="D645" s="53">
        <v>21008.09793650794</v>
      </c>
      <c r="E645" s="53">
        <v>28112</v>
      </c>
      <c r="F645" s="53">
        <v>37553</v>
      </c>
      <c r="G645" s="53">
        <v>0</v>
      </c>
      <c r="H645" s="53">
        <v>0</v>
      </c>
      <c r="I645" s="53">
        <f t="shared" si="84"/>
        <v>77.189606745110666</v>
      </c>
      <c r="J645" s="53">
        <f t="shared" si="85"/>
        <v>0</v>
      </c>
      <c r="K645" s="53">
        <f t="shared" si="86"/>
        <v>69658.429999999993</v>
      </c>
      <c r="L645" s="53">
        <f t="shared" si="87"/>
        <v>28112</v>
      </c>
      <c r="M645" s="53">
        <f t="shared" si="87"/>
        <v>37553</v>
      </c>
      <c r="N645" s="53">
        <f t="shared" si="88"/>
        <v>53.910201536267763</v>
      </c>
    </row>
    <row r="646" spans="1:14" ht="15" customHeight="1" x14ac:dyDescent="0.2">
      <c r="A646" s="58">
        <v>23</v>
      </c>
      <c r="B646" s="61" t="s">
        <v>36</v>
      </c>
      <c r="C646" s="53">
        <v>40389.452359366609</v>
      </c>
      <c r="D646" s="53">
        <v>17309.547640633391</v>
      </c>
      <c r="E646" s="53">
        <v>21250</v>
      </c>
      <c r="F646" s="53">
        <v>19232</v>
      </c>
      <c r="G646" s="53">
        <v>0</v>
      </c>
      <c r="H646" s="53">
        <v>0</v>
      </c>
      <c r="I646" s="53">
        <f t="shared" si="84"/>
        <v>47.616392093862984</v>
      </c>
      <c r="J646" s="53">
        <f t="shared" si="85"/>
        <v>0</v>
      </c>
      <c r="K646" s="53">
        <f t="shared" si="86"/>
        <v>57699</v>
      </c>
      <c r="L646" s="53">
        <f t="shared" si="87"/>
        <v>21250</v>
      </c>
      <c r="M646" s="53">
        <f t="shared" si="87"/>
        <v>19232</v>
      </c>
      <c r="N646" s="53">
        <f t="shared" si="88"/>
        <v>33.331600201043344</v>
      </c>
    </row>
    <row r="647" spans="1:14" ht="15" customHeight="1" x14ac:dyDescent="0.2">
      <c r="A647" s="58">
        <v>24</v>
      </c>
      <c r="B647" s="59" t="s">
        <v>37</v>
      </c>
      <c r="C647" s="53">
        <v>476.49527999999998</v>
      </c>
      <c r="D647" s="53">
        <v>123.62472000000002</v>
      </c>
      <c r="E647" s="53">
        <v>5717</v>
      </c>
      <c r="F647" s="53">
        <v>208</v>
      </c>
      <c r="G647" s="53">
        <v>0</v>
      </c>
      <c r="H647" s="53">
        <v>0</v>
      </c>
      <c r="I647" s="53">
        <f>(F647/C647)*100</f>
        <v>43.652058840960613</v>
      </c>
      <c r="J647" s="53">
        <f>(H647/D647)*100</f>
        <v>0</v>
      </c>
      <c r="K647" s="53">
        <f>C647+D647</f>
        <v>600.12</v>
      </c>
      <c r="L647" s="53">
        <f>E647+G647</f>
        <v>5717</v>
      </c>
      <c r="M647" s="53">
        <f>F647+H647</f>
        <v>208</v>
      </c>
      <c r="N647" s="53">
        <f>(M647/K647)*100</f>
        <v>34.659734719722721</v>
      </c>
    </row>
    <row r="648" spans="1:14" ht="15" customHeight="1" x14ac:dyDescent="0.2">
      <c r="A648" s="58">
        <v>25</v>
      </c>
      <c r="B648" s="61" t="s">
        <v>38</v>
      </c>
      <c r="C648" s="53">
        <v>72001.387119870371</v>
      </c>
      <c r="D648" s="53">
        <v>20347.612880129629</v>
      </c>
      <c r="E648" s="53">
        <v>40015</v>
      </c>
      <c r="F648" s="53">
        <v>39614</v>
      </c>
      <c r="G648" s="53">
        <v>0</v>
      </c>
      <c r="H648" s="53">
        <v>0</v>
      </c>
      <c r="I648" s="53">
        <f t="shared" si="84"/>
        <v>55.018384484800634</v>
      </c>
      <c r="J648" s="53">
        <f t="shared" si="85"/>
        <v>0</v>
      </c>
      <c r="K648" s="53">
        <f t="shared" si="86"/>
        <v>92349</v>
      </c>
      <c r="L648" s="53">
        <f t="shared" si="87"/>
        <v>40015</v>
      </c>
      <c r="M648" s="53">
        <f t="shared" si="87"/>
        <v>39614</v>
      </c>
      <c r="N648" s="53">
        <f t="shared" si="88"/>
        <v>42.895970719769572</v>
      </c>
    </row>
    <row r="649" spans="1:14" ht="15" customHeight="1" x14ac:dyDescent="0.2">
      <c r="A649" s="58">
        <v>26</v>
      </c>
      <c r="B649" s="61" t="s">
        <v>39</v>
      </c>
      <c r="C649" s="53">
        <v>11687.777505270838</v>
      </c>
      <c r="D649" s="53">
        <v>6293.4424947291627</v>
      </c>
      <c r="E649" s="53">
        <v>4194</v>
      </c>
      <c r="F649" s="53">
        <v>10008</v>
      </c>
      <c r="G649" s="53">
        <v>0</v>
      </c>
      <c r="H649" s="53">
        <v>0</v>
      </c>
      <c r="I649" s="53">
        <f t="shared" si="84"/>
        <v>85.627913394883592</v>
      </c>
      <c r="J649" s="53">
        <f t="shared" si="85"/>
        <v>0</v>
      </c>
      <c r="K649" s="53">
        <f t="shared" si="86"/>
        <v>17981.22</v>
      </c>
      <c r="L649" s="53">
        <f t="shared" si="87"/>
        <v>4194</v>
      </c>
      <c r="M649" s="53">
        <f t="shared" si="87"/>
        <v>10008</v>
      </c>
      <c r="N649" s="53">
        <f t="shared" si="88"/>
        <v>55.658069919616125</v>
      </c>
    </row>
    <row r="650" spans="1:14" ht="15" customHeight="1" x14ac:dyDescent="0.2">
      <c r="A650" s="58">
        <v>27</v>
      </c>
      <c r="B650" s="61" t="s">
        <v>40</v>
      </c>
      <c r="C650" s="53">
        <v>2383.2814499999999</v>
      </c>
      <c r="D650" s="53">
        <v>596.61855000000014</v>
      </c>
      <c r="E650" s="53">
        <v>19728</v>
      </c>
      <c r="F650" s="53">
        <v>1935</v>
      </c>
      <c r="G650" s="53">
        <v>0</v>
      </c>
      <c r="H650" s="53">
        <v>0</v>
      </c>
      <c r="I650" s="53">
        <f t="shared" si="84"/>
        <v>81.190578645254007</v>
      </c>
      <c r="J650" s="53">
        <f t="shared" si="85"/>
        <v>0</v>
      </c>
      <c r="K650" s="53">
        <f t="shared" si="86"/>
        <v>2979.9</v>
      </c>
      <c r="L650" s="53">
        <f t="shared" si="87"/>
        <v>19728</v>
      </c>
      <c r="M650" s="53">
        <f t="shared" si="87"/>
        <v>1935</v>
      </c>
      <c r="N650" s="53">
        <f t="shared" si="88"/>
        <v>64.935064935064929</v>
      </c>
    </row>
    <row r="651" spans="1:14" ht="15" customHeight="1" x14ac:dyDescent="0.2">
      <c r="A651" s="58">
        <v>28</v>
      </c>
      <c r="B651" s="61" t="s">
        <v>41</v>
      </c>
      <c r="C651" s="53">
        <v>2069.3047030195385</v>
      </c>
      <c r="D651" s="53">
        <v>2546.2752969804615</v>
      </c>
      <c r="E651" s="53">
        <v>5672</v>
      </c>
      <c r="F651" s="53">
        <v>6137</v>
      </c>
      <c r="G651" s="53">
        <v>0</v>
      </c>
      <c r="H651" s="53">
        <v>0</v>
      </c>
      <c r="I651" s="53">
        <f t="shared" si="84"/>
        <v>296.57304654287321</v>
      </c>
      <c r="J651" s="53">
        <f t="shared" si="85"/>
        <v>0</v>
      </c>
      <c r="K651" s="53">
        <f t="shared" si="86"/>
        <v>4615.58</v>
      </c>
      <c r="L651" s="53">
        <f t="shared" si="87"/>
        <v>5672</v>
      </c>
      <c r="M651" s="53">
        <f t="shared" si="87"/>
        <v>6137</v>
      </c>
      <c r="N651" s="53">
        <f t="shared" si="88"/>
        <v>132.96270457883949</v>
      </c>
    </row>
    <row r="652" spans="1:14" ht="15" customHeight="1" x14ac:dyDescent="0.2">
      <c r="A652" s="58">
        <v>29</v>
      </c>
      <c r="B652" s="61" t="s">
        <v>42</v>
      </c>
      <c r="C652" s="53">
        <v>9752.4124855491336</v>
      </c>
      <c r="D652" s="53">
        <v>7147.4275144508665</v>
      </c>
      <c r="E652" s="53">
        <v>4162</v>
      </c>
      <c r="F652" s="53">
        <v>7523</v>
      </c>
      <c r="G652" s="53">
        <v>0</v>
      </c>
      <c r="H652" s="53">
        <v>0</v>
      </c>
      <c r="I652" s="53">
        <f t="shared" si="84"/>
        <v>77.139887296065282</v>
      </c>
      <c r="J652" s="53">
        <f t="shared" si="85"/>
        <v>0</v>
      </c>
      <c r="K652" s="53">
        <f t="shared" si="86"/>
        <v>16899.84</v>
      </c>
      <c r="L652" s="53">
        <f t="shared" si="87"/>
        <v>4162</v>
      </c>
      <c r="M652" s="53">
        <f t="shared" si="87"/>
        <v>7523</v>
      </c>
      <c r="N652" s="53">
        <f t="shared" si="88"/>
        <v>44.515214345224571</v>
      </c>
    </row>
    <row r="653" spans="1:14" ht="15" customHeight="1" x14ac:dyDescent="0.2">
      <c r="A653" s="58">
        <v>30</v>
      </c>
      <c r="B653" s="61" t="s">
        <v>43</v>
      </c>
      <c r="C653" s="53">
        <v>19889.523809523809</v>
      </c>
      <c r="D653" s="53">
        <v>7710.4761904761908</v>
      </c>
      <c r="E653" s="53">
        <v>5203</v>
      </c>
      <c r="F653" s="53">
        <v>6238</v>
      </c>
      <c r="G653" s="53">
        <v>0</v>
      </c>
      <c r="H653" s="53">
        <v>0</v>
      </c>
      <c r="I653" s="53">
        <f t="shared" si="84"/>
        <v>31.363244589159166</v>
      </c>
      <c r="J653" s="53">
        <f t="shared" si="85"/>
        <v>0</v>
      </c>
      <c r="K653" s="53">
        <f t="shared" si="86"/>
        <v>27600</v>
      </c>
      <c r="L653" s="53">
        <f t="shared" si="87"/>
        <v>5203</v>
      </c>
      <c r="M653" s="53">
        <f t="shared" si="87"/>
        <v>6238</v>
      </c>
      <c r="N653" s="53">
        <f t="shared" si="88"/>
        <v>22.601449275362317</v>
      </c>
    </row>
    <row r="654" spans="1:14" ht="15" customHeight="1" x14ac:dyDescent="0.2">
      <c r="A654" s="58">
        <v>31</v>
      </c>
      <c r="B654" s="61" t="s">
        <v>44</v>
      </c>
      <c r="C654" s="53">
        <v>4847.4646489704792</v>
      </c>
      <c r="D654" s="53">
        <v>1435.5353510295208</v>
      </c>
      <c r="E654" s="53">
        <v>3878</v>
      </c>
      <c r="F654" s="53">
        <v>1716</v>
      </c>
      <c r="G654" s="53">
        <v>0</v>
      </c>
      <c r="H654" s="53">
        <v>0</v>
      </c>
      <c r="I654" s="53">
        <f t="shared" si="84"/>
        <v>35.399948720914345</v>
      </c>
      <c r="J654" s="53">
        <f t="shared" si="85"/>
        <v>0</v>
      </c>
      <c r="K654" s="53">
        <f t="shared" si="86"/>
        <v>6283</v>
      </c>
      <c r="L654" s="53">
        <f t="shared" si="87"/>
        <v>3878</v>
      </c>
      <c r="M654" s="53">
        <f t="shared" si="87"/>
        <v>1716</v>
      </c>
      <c r="N654" s="53">
        <f t="shared" si="88"/>
        <v>27.311793729110295</v>
      </c>
    </row>
    <row r="655" spans="1:14" ht="15" customHeight="1" x14ac:dyDescent="0.2">
      <c r="A655" s="58">
        <v>32</v>
      </c>
      <c r="B655" s="61" t="s">
        <v>45</v>
      </c>
      <c r="C655" s="53">
        <v>19621.328836512377</v>
      </c>
      <c r="D655" s="53">
        <v>45621.671163487626</v>
      </c>
      <c r="E655" s="53">
        <v>7470</v>
      </c>
      <c r="F655" s="53">
        <v>15433</v>
      </c>
      <c r="G655" s="53">
        <v>0</v>
      </c>
      <c r="H655" s="53">
        <v>0</v>
      </c>
      <c r="I655" s="53">
        <f t="shared" si="84"/>
        <v>78.654203946072613</v>
      </c>
      <c r="J655" s="53">
        <f t="shared" si="85"/>
        <v>0</v>
      </c>
      <c r="K655" s="53">
        <f t="shared" si="86"/>
        <v>65243</v>
      </c>
      <c r="L655" s="53">
        <f t="shared" si="87"/>
        <v>7470</v>
      </c>
      <c r="M655" s="53">
        <f t="shared" si="87"/>
        <v>15433</v>
      </c>
      <c r="N655" s="53">
        <f t="shared" si="88"/>
        <v>23.65464494275248</v>
      </c>
    </row>
    <row r="656" spans="1:14" ht="15" customHeight="1" x14ac:dyDescent="0.2">
      <c r="A656" s="58">
        <v>33</v>
      </c>
      <c r="B656" s="61" t="s">
        <v>46</v>
      </c>
      <c r="C656" s="53">
        <v>432.80488727272723</v>
      </c>
      <c r="D656" s="53">
        <v>138.07511272727277</v>
      </c>
      <c r="E656" s="53">
        <v>1369</v>
      </c>
      <c r="F656" s="53">
        <v>18.760000000000002</v>
      </c>
      <c r="G656" s="53">
        <v>0</v>
      </c>
      <c r="H656" s="53">
        <v>0</v>
      </c>
      <c r="I656" s="53">
        <f t="shared" si="84"/>
        <v>4.334516672908685</v>
      </c>
      <c r="J656" s="53">
        <f t="shared" si="85"/>
        <v>0</v>
      </c>
      <c r="K656" s="53">
        <f t="shared" si="86"/>
        <v>570.88</v>
      </c>
      <c r="L656" s="53">
        <f t="shared" si="87"/>
        <v>1369</v>
      </c>
      <c r="M656" s="53">
        <f t="shared" si="87"/>
        <v>18.760000000000002</v>
      </c>
      <c r="N656" s="53">
        <f t="shared" si="88"/>
        <v>3.2861547085201797</v>
      </c>
    </row>
    <row r="657" spans="1:14" ht="15" customHeight="1" x14ac:dyDescent="0.2">
      <c r="A657" s="58">
        <v>34</v>
      </c>
      <c r="B657" s="61" t="s">
        <v>47</v>
      </c>
      <c r="C657" s="53">
        <v>20896.282459473645</v>
      </c>
      <c r="D657" s="53">
        <v>2348.7675405263581</v>
      </c>
      <c r="E657" s="53">
        <v>12583</v>
      </c>
      <c r="F657" s="53">
        <v>12428.62</v>
      </c>
      <c r="G657" s="53">
        <v>0</v>
      </c>
      <c r="H657" s="53">
        <v>0</v>
      </c>
      <c r="I657" s="53">
        <f t="shared" si="84"/>
        <v>59.477660794948243</v>
      </c>
      <c r="J657" s="53">
        <f t="shared" si="85"/>
        <v>0</v>
      </c>
      <c r="K657" s="53">
        <f t="shared" si="86"/>
        <v>23245.050000000003</v>
      </c>
      <c r="L657" s="53">
        <f t="shared" si="87"/>
        <v>12583</v>
      </c>
      <c r="M657" s="53">
        <f t="shared" si="87"/>
        <v>12428.62</v>
      </c>
      <c r="N657" s="53">
        <f t="shared" si="88"/>
        <v>53.467813577514342</v>
      </c>
    </row>
    <row r="658" spans="1:14" ht="15" customHeight="1" x14ac:dyDescent="0.2">
      <c r="A658" s="58">
        <v>35</v>
      </c>
      <c r="B658" s="61" t="s">
        <v>48</v>
      </c>
      <c r="C658" s="53">
        <v>23369.696969696968</v>
      </c>
      <c r="D658" s="53">
        <v>730.30303030303185</v>
      </c>
      <c r="E658" s="53">
        <v>10177</v>
      </c>
      <c r="F658" s="53">
        <v>9293.15</v>
      </c>
      <c r="G658" s="53">
        <v>0</v>
      </c>
      <c r="H658" s="53">
        <v>0</v>
      </c>
      <c r="I658" s="53">
        <f t="shared" si="84"/>
        <v>39.765813018672205</v>
      </c>
      <c r="J658" s="53">
        <f t="shared" si="85"/>
        <v>0</v>
      </c>
      <c r="K658" s="53">
        <f t="shared" si="86"/>
        <v>24100</v>
      </c>
      <c r="L658" s="53">
        <f t="shared" si="87"/>
        <v>10177</v>
      </c>
      <c r="M658" s="53">
        <f t="shared" si="87"/>
        <v>9293.15</v>
      </c>
      <c r="N658" s="53">
        <f t="shared" si="88"/>
        <v>38.560788381742739</v>
      </c>
    </row>
    <row r="659" spans="1:14" ht="15" customHeight="1" x14ac:dyDescent="0.2">
      <c r="A659" s="58">
        <v>36</v>
      </c>
      <c r="B659" s="61" t="s">
        <v>49</v>
      </c>
      <c r="C659" s="53">
        <v>59558</v>
      </c>
      <c r="D659" s="53">
        <v>1842</v>
      </c>
      <c r="E659" s="53">
        <v>41534</v>
      </c>
      <c r="F659" s="53">
        <v>39801.550000000003</v>
      </c>
      <c r="G659" s="53">
        <v>0</v>
      </c>
      <c r="H659" s="53">
        <v>0</v>
      </c>
      <c r="I659" s="53">
        <f t="shared" si="84"/>
        <v>66.82821787165453</v>
      </c>
      <c r="J659" s="53">
        <f t="shared" si="85"/>
        <v>0</v>
      </c>
      <c r="K659" s="53">
        <f t="shared" si="86"/>
        <v>61400</v>
      </c>
      <c r="L659" s="53">
        <f t="shared" si="87"/>
        <v>41534</v>
      </c>
      <c r="M659" s="53">
        <f t="shared" si="87"/>
        <v>39801.550000000003</v>
      </c>
      <c r="N659" s="53">
        <f t="shared" si="88"/>
        <v>64.823371335504888</v>
      </c>
    </row>
    <row r="660" spans="1:14" ht="15" customHeight="1" x14ac:dyDescent="0.2">
      <c r="A660" s="66"/>
      <c r="B660" s="67" t="s">
        <v>6</v>
      </c>
      <c r="C660" s="54">
        <f t="shared" ref="C660:H660" si="89">SUM(C624:C659)</f>
        <v>876033.756151309</v>
      </c>
      <c r="D660" s="54">
        <f t="shared" si="89"/>
        <v>266063.61384869105</v>
      </c>
      <c r="E660" s="54">
        <f t="shared" si="89"/>
        <v>557469</v>
      </c>
      <c r="F660" s="54">
        <f t="shared" si="89"/>
        <v>462975.61999999994</v>
      </c>
      <c r="G660" s="54">
        <f t="shared" si="89"/>
        <v>0</v>
      </c>
      <c r="H660" s="54">
        <f t="shared" si="89"/>
        <v>0</v>
      </c>
      <c r="I660" s="54">
        <f t="shared" si="84"/>
        <v>52.849061665614002</v>
      </c>
      <c r="J660" s="54">
        <f t="shared" si="85"/>
        <v>0</v>
      </c>
      <c r="K660" s="54">
        <f t="shared" si="86"/>
        <v>1142097.3700000001</v>
      </c>
      <c r="L660" s="54">
        <f t="shared" si="87"/>
        <v>557469</v>
      </c>
      <c r="M660" s="54">
        <f t="shared" si="87"/>
        <v>462975.61999999994</v>
      </c>
      <c r="N660" s="54">
        <f t="shared" si="88"/>
        <v>40.53731600835399</v>
      </c>
    </row>
    <row r="661" spans="1:14" ht="15" customHeight="1" x14ac:dyDescent="0.2">
      <c r="A661" s="109" t="s">
        <v>72</v>
      </c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</row>
    <row r="662" spans="1:14" ht="15" customHeight="1" x14ac:dyDescent="0.2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</row>
    <row r="663" spans="1:14" ht="15" customHeight="1" x14ac:dyDescent="0.2">
      <c r="A663" s="111" t="str">
        <f>A3</f>
        <v>Disbursements under Crop Loans - 30.09.2020</v>
      </c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</row>
    <row r="664" spans="1:14" ht="15" customHeight="1" x14ac:dyDescent="0.2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112" t="s">
        <v>2</v>
      </c>
      <c r="L664" s="112"/>
      <c r="M664" s="112"/>
      <c r="N664" s="112"/>
    </row>
    <row r="665" spans="1:14" ht="39.950000000000003" customHeight="1" x14ac:dyDescent="0.2">
      <c r="A665" s="113" t="s">
        <v>3</v>
      </c>
      <c r="B665" s="113" t="s">
        <v>56</v>
      </c>
      <c r="C665" s="102" t="str">
        <f>C5</f>
        <v>Crop Loan Target 
ACP 2020-21</v>
      </c>
      <c r="D665" s="102"/>
      <c r="E665" s="116" t="str">
        <f>E5</f>
        <v>Cumulative Achievement from 
01.04.2020</v>
      </c>
      <c r="F665" s="117"/>
      <c r="G665" s="117"/>
      <c r="H665" s="118"/>
      <c r="I665" s="102" t="s">
        <v>5</v>
      </c>
      <c r="J665" s="102"/>
      <c r="K665" s="102" t="s">
        <v>6</v>
      </c>
      <c r="L665" s="102"/>
      <c r="M665" s="102"/>
      <c r="N665" s="102"/>
    </row>
    <row r="666" spans="1:14" ht="15" customHeight="1" x14ac:dyDescent="0.2">
      <c r="A666" s="114"/>
      <c r="B666" s="114"/>
      <c r="C666" s="103" t="s">
        <v>7</v>
      </c>
      <c r="D666" s="103" t="s">
        <v>8</v>
      </c>
      <c r="E666" s="105" t="s">
        <v>7</v>
      </c>
      <c r="F666" s="106"/>
      <c r="G666" s="105" t="s">
        <v>8</v>
      </c>
      <c r="H666" s="106"/>
      <c r="I666" s="103" t="s">
        <v>7</v>
      </c>
      <c r="J666" s="103" t="s">
        <v>8</v>
      </c>
      <c r="K666" s="103" t="s">
        <v>9</v>
      </c>
      <c r="L666" s="107" t="s">
        <v>10</v>
      </c>
      <c r="M666" s="107"/>
      <c r="N666" s="103" t="s">
        <v>11</v>
      </c>
    </row>
    <row r="667" spans="1:14" ht="15" customHeight="1" x14ac:dyDescent="0.2">
      <c r="A667" s="115"/>
      <c r="B667" s="115"/>
      <c r="C667" s="104"/>
      <c r="D667" s="104"/>
      <c r="E667" s="57" t="s">
        <v>12</v>
      </c>
      <c r="F667" s="57" t="s">
        <v>13</v>
      </c>
      <c r="G667" s="57" t="s">
        <v>12</v>
      </c>
      <c r="H667" s="57" t="s">
        <v>13</v>
      </c>
      <c r="I667" s="104"/>
      <c r="J667" s="104"/>
      <c r="K667" s="104"/>
      <c r="L667" s="57" t="s">
        <v>12</v>
      </c>
      <c r="M667" s="57" t="s">
        <v>13</v>
      </c>
      <c r="N667" s="104"/>
    </row>
    <row r="668" spans="1:14" ht="15" customHeight="1" x14ac:dyDescent="0.2">
      <c r="A668" s="58">
        <v>1</v>
      </c>
      <c r="B668" s="61" t="s">
        <v>14</v>
      </c>
      <c r="C668" s="53">
        <v>2638.8995238122448</v>
      </c>
      <c r="D668" s="53">
        <v>1423.4604761877554</v>
      </c>
      <c r="E668" s="53">
        <v>1490</v>
      </c>
      <c r="F668" s="53">
        <v>1683</v>
      </c>
      <c r="G668" s="53">
        <v>0</v>
      </c>
      <c r="H668" s="53">
        <v>0</v>
      </c>
      <c r="I668" s="53">
        <f t="shared" ref="I668:I704" si="90">(F668/C668)*100</f>
        <v>63.776585080764292</v>
      </c>
      <c r="J668" s="53">
        <f t="shared" ref="J668:J704" si="91">(H668/D668)*100</f>
        <v>0</v>
      </c>
      <c r="K668" s="53">
        <f t="shared" ref="K668:K704" si="92">C668+D668</f>
        <v>4062.36</v>
      </c>
      <c r="L668" s="53">
        <f t="shared" ref="L668:M704" si="93">E668+G668</f>
        <v>1490</v>
      </c>
      <c r="M668" s="53">
        <f t="shared" si="93"/>
        <v>1683</v>
      </c>
      <c r="N668" s="53">
        <f t="shared" ref="N668:N704" si="94">(M668/K668)*100</f>
        <v>41.429120018905266</v>
      </c>
    </row>
    <row r="669" spans="1:14" ht="15" customHeight="1" x14ac:dyDescent="0.2">
      <c r="A669" s="58">
        <v>2</v>
      </c>
      <c r="B669" s="61" t="s">
        <v>15</v>
      </c>
      <c r="C669" s="53">
        <v>266</v>
      </c>
      <c r="D669" s="53">
        <v>14</v>
      </c>
      <c r="E669" s="53">
        <v>129</v>
      </c>
      <c r="F669" s="53">
        <v>152</v>
      </c>
      <c r="G669" s="53">
        <v>0</v>
      </c>
      <c r="H669" s="53">
        <v>0</v>
      </c>
      <c r="I669" s="53">
        <f t="shared" si="90"/>
        <v>57.142857142857139</v>
      </c>
      <c r="J669" s="53">
        <f t="shared" si="91"/>
        <v>0</v>
      </c>
      <c r="K669" s="53">
        <f t="shared" si="92"/>
        <v>280</v>
      </c>
      <c r="L669" s="53">
        <f t="shared" si="93"/>
        <v>129</v>
      </c>
      <c r="M669" s="53">
        <f t="shared" si="93"/>
        <v>152</v>
      </c>
      <c r="N669" s="53">
        <f t="shared" si="94"/>
        <v>54.285714285714285</v>
      </c>
    </row>
    <row r="670" spans="1:14" ht="15" customHeight="1" x14ac:dyDescent="0.2">
      <c r="A670" s="58">
        <v>3</v>
      </c>
      <c r="B670" s="61" t="s">
        <v>16</v>
      </c>
      <c r="C670" s="53">
        <v>80</v>
      </c>
      <c r="D670" s="53">
        <v>20</v>
      </c>
      <c r="E670" s="53">
        <v>0</v>
      </c>
      <c r="F670" s="53">
        <v>0</v>
      </c>
      <c r="G670" s="53">
        <v>0</v>
      </c>
      <c r="H670" s="53">
        <v>0</v>
      </c>
      <c r="I670" s="53">
        <f t="shared" si="90"/>
        <v>0</v>
      </c>
      <c r="J670" s="53">
        <f t="shared" si="91"/>
        <v>0</v>
      </c>
      <c r="K670" s="53">
        <f t="shared" si="92"/>
        <v>100</v>
      </c>
      <c r="L670" s="53">
        <f t="shared" si="93"/>
        <v>0</v>
      </c>
      <c r="M670" s="53">
        <f t="shared" si="93"/>
        <v>0</v>
      </c>
      <c r="N670" s="53">
        <f t="shared" si="94"/>
        <v>0</v>
      </c>
    </row>
    <row r="671" spans="1:14" ht="15" customHeight="1" x14ac:dyDescent="0.2">
      <c r="A671" s="58">
        <v>4</v>
      </c>
      <c r="B671" s="61" t="s">
        <v>17</v>
      </c>
      <c r="C671" s="53">
        <v>61.370151671123004</v>
      </c>
      <c r="D671" s="53">
        <v>15.359848328877</v>
      </c>
      <c r="E671" s="53">
        <v>0</v>
      </c>
      <c r="F671" s="53">
        <v>0</v>
      </c>
      <c r="G671" s="53">
        <v>0</v>
      </c>
      <c r="H671" s="53">
        <v>0</v>
      </c>
      <c r="I671" s="53">
        <f t="shared" si="90"/>
        <v>0</v>
      </c>
      <c r="J671" s="53">
        <f t="shared" si="91"/>
        <v>0</v>
      </c>
      <c r="K671" s="53">
        <f t="shared" si="92"/>
        <v>76.73</v>
      </c>
      <c r="L671" s="53">
        <f t="shared" si="93"/>
        <v>0</v>
      </c>
      <c r="M671" s="53">
        <f t="shared" si="93"/>
        <v>0</v>
      </c>
      <c r="N671" s="53">
        <f t="shared" si="94"/>
        <v>0</v>
      </c>
    </row>
    <row r="672" spans="1:14" ht="15" customHeight="1" x14ac:dyDescent="0.2">
      <c r="A672" s="58">
        <v>5</v>
      </c>
      <c r="B672" s="61" t="s">
        <v>18</v>
      </c>
      <c r="C672" s="53">
        <v>718.48739495798316</v>
      </c>
      <c r="D672" s="53">
        <v>181.51260504201684</v>
      </c>
      <c r="E672" s="53">
        <v>4</v>
      </c>
      <c r="F672" s="53">
        <v>3</v>
      </c>
      <c r="G672" s="53">
        <v>0</v>
      </c>
      <c r="H672" s="53">
        <v>0</v>
      </c>
      <c r="I672" s="53">
        <f t="shared" si="90"/>
        <v>0.41754385964912277</v>
      </c>
      <c r="J672" s="53">
        <f t="shared" si="91"/>
        <v>0</v>
      </c>
      <c r="K672" s="53">
        <f t="shared" si="92"/>
        <v>900</v>
      </c>
      <c r="L672" s="53">
        <f t="shared" si="93"/>
        <v>4</v>
      </c>
      <c r="M672" s="53">
        <f t="shared" si="93"/>
        <v>3</v>
      </c>
      <c r="N672" s="53">
        <f t="shared" si="94"/>
        <v>0.33333333333333337</v>
      </c>
    </row>
    <row r="673" spans="1:14" ht="15" customHeight="1" x14ac:dyDescent="0.2">
      <c r="A673" s="58">
        <v>6</v>
      </c>
      <c r="B673" s="61" t="s">
        <v>19</v>
      </c>
      <c r="C673" s="53">
        <v>121.66538588209463</v>
      </c>
      <c r="D673" s="53">
        <v>8.3346141179053745</v>
      </c>
      <c r="E673" s="53">
        <v>79</v>
      </c>
      <c r="F673" s="53">
        <v>63</v>
      </c>
      <c r="G673" s="53">
        <v>0</v>
      </c>
      <c r="H673" s="53">
        <v>0</v>
      </c>
      <c r="I673" s="53">
        <f t="shared" si="90"/>
        <v>51.781367020076694</v>
      </c>
      <c r="J673" s="53">
        <f t="shared" si="91"/>
        <v>0</v>
      </c>
      <c r="K673" s="53">
        <f t="shared" si="92"/>
        <v>130</v>
      </c>
      <c r="L673" s="53">
        <f t="shared" si="93"/>
        <v>79</v>
      </c>
      <c r="M673" s="53">
        <f t="shared" si="93"/>
        <v>63</v>
      </c>
      <c r="N673" s="53">
        <f t="shared" si="94"/>
        <v>48.46153846153846</v>
      </c>
    </row>
    <row r="674" spans="1:14" ht="15" customHeight="1" x14ac:dyDescent="0.2">
      <c r="A674" s="58">
        <v>7</v>
      </c>
      <c r="B674" s="61" t="s">
        <v>20</v>
      </c>
      <c r="C674" s="53">
        <v>1392.3011317911125</v>
      </c>
      <c r="D674" s="53">
        <v>154.69886820888746</v>
      </c>
      <c r="E674" s="53">
        <v>417</v>
      </c>
      <c r="F674" s="53">
        <v>390.94</v>
      </c>
      <c r="G674" s="53">
        <v>0</v>
      </c>
      <c r="H674" s="53">
        <v>0</v>
      </c>
      <c r="I674" s="53">
        <f t="shared" si="90"/>
        <v>28.078695841974859</v>
      </c>
      <c r="J674" s="53">
        <f t="shared" si="91"/>
        <v>0</v>
      </c>
      <c r="K674" s="53">
        <f t="shared" si="92"/>
        <v>1547</v>
      </c>
      <c r="L674" s="53">
        <f t="shared" si="93"/>
        <v>417</v>
      </c>
      <c r="M674" s="53">
        <f t="shared" si="93"/>
        <v>390.94</v>
      </c>
      <c r="N674" s="53">
        <f t="shared" si="94"/>
        <v>25.270846800258568</v>
      </c>
    </row>
    <row r="675" spans="1:14" ht="15" customHeight="1" x14ac:dyDescent="0.2">
      <c r="A675" s="58">
        <v>8</v>
      </c>
      <c r="B675" s="61" t="s">
        <v>21</v>
      </c>
      <c r="C675" s="53">
        <v>0</v>
      </c>
      <c r="D675" s="53">
        <v>0</v>
      </c>
      <c r="E675" s="53">
        <v>1</v>
      </c>
      <c r="F675" s="53">
        <v>0.34</v>
      </c>
      <c r="G675" s="53">
        <v>0</v>
      </c>
      <c r="H675" s="53">
        <v>0</v>
      </c>
      <c r="I675" s="53" t="e">
        <f t="shared" si="90"/>
        <v>#DIV/0!</v>
      </c>
      <c r="J675" s="53" t="e">
        <f t="shared" si="91"/>
        <v>#DIV/0!</v>
      </c>
      <c r="K675" s="53">
        <f t="shared" si="92"/>
        <v>0</v>
      </c>
      <c r="L675" s="53">
        <f t="shared" si="93"/>
        <v>1</v>
      </c>
      <c r="M675" s="53">
        <f t="shared" si="93"/>
        <v>0.34</v>
      </c>
      <c r="N675" s="53" t="e">
        <f t="shared" si="94"/>
        <v>#DIV/0!</v>
      </c>
    </row>
    <row r="676" spans="1:14" ht="15" customHeight="1" x14ac:dyDescent="0.2">
      <c r="A676" s="58">
        <v>9</v>
      </c>
      <c r="B676" s="61" t="s">
        <v>22</v>
      </c>
      <c r="C676" s="53">
        <v>717.6078</v>
      </c>
      <c r="D676" s="53">
        <v>131.63220000000001</v>
      </c>
      <c r="E676" s="53">
        <v>592</v>
      </c>
      <c r="F676" s="53">
        <v>536</v>
      </c>
      <c r="G676" s="53">
        <v>0</v>
      </c>
      <c r="H676" s="53">
        <v>0</v>
      </c>
      <c r="I676" s="53">
        <f t="shared" si="90"/>
        <v>74.692610643306836</v>
      </c>
      <c r="J676" s="53">
        <f t="shared" si="91"/>
        <v>0</v>
      </c>
      <c r="K676" s="53">
        <f t="shared" si="92"/>
        <v>849.24</v>
      </c>
      <c r="L676" s="53">
        <f t="shared" si="93"/>
        <v>592</v>
      </c>
      <c r="M676" s="53">
        <f t="shared" si="93"/>
        <v>536</v>
      </c>
      <c r="N676" s="53">
        <f t="shared" si="94"/>
        <v>63.115255993594275</v>
      </c>
    </row>
    <row r="677" spans="1:14" ht="15" customHeight="1" x14ac:dyDescent="0.2">
      <c r="A677" s="58">
        <v>10</v>
      </c>
      <c r="B677" s="61" t="s">
        <v>23</v>
      </c>
      <c r="C677" s="53">
        <v>0</v>
      </c>
      <c r="D677" s="53">
        <v>0</v>
      </c>
      <c r="E677" s="53">
        <v>0</v>
      </c>
      <c r="F677" s="53">
        <v>0</v>
      </c>
      <c r="G677" s="53">
        <v>0</v>
      </c>
      <c r="H677" s="53">
        <v>0</v>
      </c>
      <c r="I677" s="53" t="e">
        <f t="shared" si="90"/>
        <v>#DIV/0!</v>
      </c>
      <c r="J677" s="53" t="e">
        <f t="shared" si="91"/>
        <v>#DIV/0!</v>
      </c>
      <c r="K677" s="53">
        <f t="shared" si="92"/>
        <v>0</v>
      </c>
      <c r="L677" s="53">
        <f t="shared" si="93"/>
        <v>0</v>
      </c>
      <c r="M677" s="53">
        <f t="shared" si="93"/>
        <v>0</v>
      </c>
      <c r="N677" s="53" t="e">
        <f t="shared" si="94"/>
        <v>#DIV/0!</v>
      </c>
    </row>
    <row r="678" spans="1:14" ht="15" customHeight="1" x14ac:dyDescent="0.2">
      <c r="A678" s="58">
        <v>11</v>
      </c>
      <c r="B678" s="61" t="s">
        <v>24</v>
      </c>
      <c r="C678" s="53">
        <v>40.364999999999995</v>
      </c>
      <c r="D678" s="53">
        <v>4.4850000000000065</v>
      </c>
      <c r="E678" s="53">
        <v>31</v>
      </c>
      <c r="F678" s="53">
        <v>26.99</v>
      </c>
      <c r="G678" s="53">
        <v>0</v>
      </c>
      <c r="H678" s="53">
        <v>0</v>
      </c>
      <c r="I678" s="53">
        <f t="shared" si="90"/>
        <v>66.864858169206002</v>
      </c>
      <c r="J678" s="53">
        <f t="shared" si="91"/>
        <v>0</v>
      </c>
      <c r="K678" s="53">
        <f t="shared" si="92"/>
        <v>44.85</v>
      </c>
      <c r="L678" s="53">
        <f t="shared" si="93"/>
        <v>31</v>
      </c>
      <c r="M678" s="53">
        <f t="shared" si="93"/>
        <v>26.99</v>
      </c>
      <c r="N678" s="53">
        <f t="shared" si="94"/>
        <v>60.178372352285393</v>
      </c>
    </row>
    <row r="679" spans="1:14" ht="15" customHeight="1" x14ac:dyDescent="0.2">
      <c r="A679" s="58">
        <v>12</v>
      </c>
      <c r="B679" s="61" t="s">
        <v>25</v>
      </c>
      <c r="C679" s="53">
        <v>1805.0413315416904</v>
      </c>
      <c r="D679" s="53">
        <v>424.31866845830973</v>
      </c>
      <c r="E679" s="53">
        <v>600</v>
      </c>
      <c r="F679" s="53">
        <v>593.35</v>
      </c>
      <c r="G679" s="53">
        <v>0</v>
      </c>
      <c r="H679" s="53">
        <v>0</v>
      </c>
      <c r="I679" s="53">
        <f t="shared" si="90"/>
        <v>32.871823466403306</v>
      </c>
      <c r="J679" s="53">
        <f t="shared" si="91"/>
        <v>0</v>
      </c>
      <c r="K679" s="53">
        <f t="shared" si="92"/>
        <v>2229.36</v>
      </c>
      <c r="L679" s="53">
        <f t="shared" si="93"/>
        <v>600</v>
      </c>
      <c r="M679" s="53">
        <f t="shared" si="93"/>
        <v>593.35</v>
      </c>
      <c r="N679" s="53">
        <f t="shared" si="94"/>
        <v>26.615261779165323</v>
      </c>
    </row>
    <row r="680" spans="1:14" ht="15" customHeight="1" x14ac:dyDescent="0.2">
      <c r="A680" s="58">
        <v>13</v>
      </c>
      <c r="B680" s="61" t="s">
        <v>26</v>
      </c>
      <c r="C680" s="53">
        <v>193.25432631418209</v>
      </c>
      <c r="D680" s="53">
        <v>24.285673685817898</v>
      </c>
      <c r="E680" s="53">
        <v>0</v>
      </c>
      <c r="F680" s="53">
        <v>0</v>
      </c>
      <c r="G680" s="53">
        <v>0</v>
      </c>
      <c r="H680" s="53">
        <v>0</v>
      </c>
      <c r="I680" s="53">
        <f t="shared" si="90"/>
        <v>0</v>
      </c>
      <c r="J680" s="53">
        <f t="shared" si="91"/>
        <v>0</v>
      </c>
      <c r="K680" s="53">
        <f t="shared" si="92"/>
        <v>217.54</v>
      </c>
      <c r="L680" s="53">
        <f t="shared" si="93"/>
        <v>0</v>
      </c>
      <c r="M680" s="53">
        <f t="shared" si="93"/>
        <v>0</v>
      </c>
      <c r="N680" s="53">
        <f t="shared" si="94"/>
        <v>0</v>
      </c>
    </row>
    <row r="681" spans="1:14" ht="15" customHeight="1" x14ac:dyDescent="0.2">
      <c r="A681" s="58">
        <v>14</v>
      </c>
      <c r="B681" s="61" t="s">
        <v>27</v>
      </c>
      <c r="C681" s="53">
        <v>2089.1965117500004</v>
      </c>
      <c r="D681" s="53">
        <v>907.89348824999979</v>
      </c>
      <c r="E681" s="53">
        <v>1270</v>
      </c>
      <c r="F681" s="53">
        <v>1205</v>
      </c>
      <c r="G681" s="53">
        <v>0</v>
      </c>
      <c r="H681" s="53">
        <v>0</v>
      </c>
      <c r="I681" s="53">
        <f t="shared" si="90"/>
        <v>57.677676236910834</v>
      </c>
      <c r="J681" s="53">
        <f t="shared" si="91"/>
        <v>0</v>
      </c>
      <c r="K681" s="53">
        <f t="shared" si="92"/>
        <v>2997.09</v>
      </c>
      <c r="L681" s="53">
        <f t="shared" si="93"/>
        <v>1270</v>
      </c>
      <c r="M681" s="53">
        <f t="shared" si="93"/>
        <v>1205</v>
      </c>
      <c r="N681" s="53">
        <f t="shared" si="94"/>
        <v>40.205666162844622</v>
      </c>
    </row>
    <row r="682" spans="1:14" ht="15" customHeight="1" x14ac:dyDescent="0.2">
      <c r="A682" s="58">
        <v>15</v>
      </c>
      <c r="B682" s="61" t="s">
        <v>28</v>
      </c>
      <c r="C682" s="53">
        <v>357.38982708477778</v>
      </c>
      <c r="D682" s="53">
        <v>357.39017291522219</v>
      </c>
      <c r="E682" s="53">
        <v>76</v>
      </c>
      <c r="F682" s="53">
        <v>79</v>
      </c>
      <c r="G682" s="53">
        <v>0</v>
      </c>
      <c r="H682" s="53">
        <v>0</v>
      </c>
      <c r="I682" s="53">
        <f t="shared" si="90"/>
        <v>22.104714240022314</v>
      </c>
      <c r="J682" s="53">
        <f t="shared" si="91"/>
        <v>0</v>
      </c>
      <c r="K682" s="53">
        <f t="shared" si="92"/>
        <v>714.78</v>
      </c>
      <c r="L682" s="53">
        <f t="shared" si="93"/>
        <v>76</v>
      </c>
      <c r="M682" s="53">
        <f t="shared" si="93"/>
        <v>79</v>
      </c>
      <c r="N682" s="53">
        <f t="shared" si="94"/>
        <v>11.052351772573379</v>
      </c>
    </row>
    <row r="683" spans="1:14" ht="15" customHeight="1" x14ac:dyDescent="0.2">
      <c r="A683" s="58">
        <v>16</v>
      </c>
      <c r="B683" s="61" t="s">
        <v>29</v>
      </c>
      <c r="C683" s="53">
        <v>1141.9380353244137</v>
      </c>
      <c r="D683" s="53">
        <v>287.0619646755863</v>
      </c>
      <c r="E683" s="53">
        <v>163</v>
      </c>
      <c r="F683" s="53">
        <v>115</v>
      </c>
      <c r="G683" s="53">
        <v>0</v>
      </c>
      <c r="H683" s="53">
        <v>0</v>
      </c>
      <c r="I683" s="53">
        <f t="shared" si="90"/>
        <v>10.07059896794922</v>
      </c>
      <c r="J683" s="53">
        <f t="shared" si="91"/>
        <v>0</v>
      </c>
      <c r="K683" s="53">
        <f t="shared" si="92"/>
        <v>1429</v>
      </c>
      <c r="L683" s="53">
        <f t="shared" si="93"/>
        <v>163</v>
      </c>
      <c r="M683" s="53">
        <f t="shared" si="93"/>
        <v>115</v>
      </c>
      <c r="N683" s="53">
        <f t="shared" si="94"/>
        <v>8.0475857242827153</v>
      </c>
    </row>
    <row r="684" spans="1:14" ht="15" customHeight="1" x14ac:dyDescent="0.2">
      <c r="A684" s="58">
        <v>17</v>
      </c>
      <c r="B684" s="61" t="s">
        <v>30</v>
      </c>
      <c r="C684" s="53">
        <v>0</v>
      </c>
      <c r="D684" s="53">
        <v>0</v>
      </c>
      <c r="E684" s="53">
        <v>0</v>
      </c>
      <c r="F684" s="53">
        <v>0</v>
      </c>
      <c r="G684" s="53">
        <v>0</v>
      </c>
      <c r="H684" s="53">
        <v>0</v>
      </c>
      <c r="I684" s="53" t="e">
        <f>(F684/C684)*100</f>
        <v>#DIV/0!</v>
      </c>
      <c r="J684" s="53" t="e">
        <f>(H684/D684)*100</f>
        <v>#DIV/0!</v>
      </c>
      <c r="K684" s="53">
        <f>C684+D684</f>
        <v>0</v>
      </c>
      <c r="L684" s="53">
        <f>E684+G684</f>
        <v>0</v>
      </c>
      <c r="M684" s="53">
        <f>F684+H684</f>
        <v>0</v>
      </c>
      <c r="N684" s="53" t="e">
        <f>(M684/K684)*100</f>
        <v>#DIV/0!</v>
      </c>
    </row>
    <row r="685" spans="1:14" ht="15" customHeight="1" x14ac:dyDescent="0.2">
      <c r="A685" s="58">
        <v>18</v>
      </c>
      <c r="B685" s="65" t="s">
        <v>31</v>
      </c>
      <c r="C685" s="53">
        <v>0</v>
      </c>
      <c r="D685" s="53">
        <v>0</v>
      </c>
      <c r="E685" s="53">
        <v>0</v>
      </c>
      <c r="F685" s="53">
        <v>0</v>
      </c>
      <c r="G685" s="53">
        <v>0</v>
      </c>
      <c r="H685" s="53">
        <v>0</v>
      </c>
      <c r="I685" s="53" t="e">
        <f>(F685/C685)*100</f>
        <v>#DIV/0!</v>
      </c>
      <c r="J685" s="53" t="e">
        <f>(H685/D685)*100</f>
        <v>#DIV/0!</v>
      </c>
      <c r="K685" s="53">
        <f>C685+D685</f>
        <v>0</v>
      </c>
      <c r="L685" s="53">
        <f>E685+G685</f>
        <v>0</v>
      </c>
      <c r="M685" s="53">
        <f>F685+H685</f>
        <v>0</v>
      </c>
      <c r="N685" s="53" t="e">
        <f>(M685/K685)*100</f>
        <v>#DIV/0!</v>
      </c>
    </row>
    <row r="686" spans="1:14" ht="15" customHeight="1" x14ac:dyDescent="0.2">
      <c r="A686" s="58">
        <v>19</v>
      </c>
      <c r="B686" s="61" t="s">
        <v>32</v>
      </c>
      <c r="C686" s="53">
        <v>1679.1</v>
      </c>
      <c r="D686" s="53">
        <v>250.90000000000009</v>
      </c>
      <c r="E686" s="53">
        <v>478</v>
      </c>
      <c r="F686" s="53">
        <v>571</v>
      </c>
      <c r="G686" s="53">
        <v>0</v>
      </c>
      <c r="H686" s="53">
        <v>0</v>
      </c>
      <c r="I686" s="53">
        <f t="shared" si="90"/>
        <v>34.006312905723306</v>
      </c>
      <c r="J686" s="53">
        <f t="shared" si="91"/>
        <v>0</v>
      </c>
      <c r="K686" s="53">
        <f t="shared" si="92"/>
        <v>1930</v>
      </c>
      <c r="L686" s="53">
        <f t="shared" si="93"/>
        <v>478</v>
      </c>
      <c r="M686" s="53">
        <f t="shared" si="93"/>
        <v>571</v>
      </c>
      <c r="N686" s="53">
        <f t="shared" si="94"/>
        <v>29.585492227979277</v>
      </c>
    </row>
    <row r="687" spans="1:14" ht="15" customHeight="1" x14ac:dyDescent="0.2">
      <c r="A687" s="58">
        <v>20</v>
      </c>
      <c r="B687" s="61" t="s">
        <v>33</v>
      </c>
      <c r="C687" s="53">
        <v>689.60103184907905</v>
      </c>
      <c r="D687" s="53">
        <v>172.39896815092095</v>
      </c>
      <c r="E687" s="53">
        <v>248</v>
      </c>
      <c r="F687" s="53">
        <v>218.15</v>
      </c>
      <c r="G687" s="53">
        <v>0</v>
      </c>
      <c r="H687" s="53">
        <v>0</v>
      </c>
      <c r="I687" s="53">
        <f t="shared" si="90"/>
        <v>31.63423340812847</v>
      </c>
      <c r="J687" s="53">
        <f t="shared" si="91"/>
        <v>0</v>
      </c>
      <c r="K687" s="53">
        <f t="shared" si="92"/>
        <v>862</v>
      </c>
      <c r="L687" s="53">
        <f t="shared" si="93"/>
        <v>248</v>
      </c>
      <c r="M687" s="53">
        <f t="shared" si="93"/>
        <v>218.15</v>
      </c>
      <c r="N687" s="53">
        <f t="shared" si="94"/>
        <v>25.307424593967522</v>
      </c>
    </row>
    <row r="688" spans="1:14" ht="15" customHeight="1" x14ac:dyDescent="0.2">
      <c r="A688" s="58">
        <v>21</v>
      </c>
      <c r="B688" s="61" t="s">
        <v>34</v>
      </c>
      <c r="C688" s="53">
        <v>0</v>
      </c>
      <c r="D688" s="53">
        <v>0</v>
      </c>
      <c r="E688" s="53">
        <v>0</v>
      </c>
      <c r="F688" s="53">
        <v>0</v>
      </c>
      <c r="G688" s="53">
        <v>0</v>
      </c>
      <c r="H688" s="53">
        <v>0</v>
      </c>
      <c r="I688" s="53" t="e">
        <f t="shared" si="90"/>
        <v>#DIV/0!</v>
      </c>
      <c r="J688" s="53" t="e">
        <f t="shared" si="91"/>
        <v>#DIV/0!</v>
      </c>
      <c r="K688" s="53">
        <f t="shared" si="92"/>
        <v>0</v>
      </c>
      <c r="L688" s="53">
        <f t="shared" si="93"/>
        <v>0</v>
      </c>
      <c r="M688" s="53">
        <f t="shared" si="93"/>
        <v>0</v>
      </c>
      <c r="N688" s="53" t="e">
        <f t="shared" si="94"/>
        <v>#DIV/0!</v>
      </c>
    </row>
    <row r="689" spans="1:14" ht="15" customHeight="1" x14ac:dyDescent="0.2">
      <c r="A689" s="58">
        <v>22</v>
      </c>
      <c r="B689" s="61" t="s">
        <v>35</v>
      </c>
      <c r="C689" s="53">
        <v>6317.6457142857143</v>
      </c>
      <c r="D689" s="53">
        <v>2728.074285714285</v>
      </c>
      <c r="E689" s="53">
        <v>995</v>
      </c>
      <c r="F689" s="53">
        <v>896</v>
      </c>
      <c r="G689" s="53">
        <v>0</v>
      </c>
      <c r="H689" s="53">
        <v>0</v>
      </c>
      <c r="I689" s="53">
        <f t="shared" si="90"/>
        <v>14.182498362862114</v>
      </c>
      <c r="J689" s="53">
        <f t="shared" si="91"/>
        <v>0</v>
      </c>
      <c r="K689" s="53">
        <f t="shared" si="92"/>
        <v>9045.7199999999993</v>
      </c>
      <c r="L689" s="53">
        <f t="shared" si="93"/>
        <v>995</v>
      </c>
      <c r="M689" s="53">
        <f t="shared" si="93"/>
        <v>896</v>
      </c>
      <c r="N689" s="53">
        <f t="shared" si="94"/>
        <v>9.9052369518402088</v>
      </c>
    </row>
    <row r="690" spans="1:14" ht="15" customHeight="1" x14ac:dyDescent="0.2">
      <c r="A690" s="58">
        <v>23</v>
      </c>
      <c r="B690" s="61" t="s">
        <v>36</v>
      </c>
      <c r="C690" s="53">
        <v>1392.3052521322759</v>
      </c>
      <c r="D690" s="53">
        <v>596.69474786772412</v>
      </c>
      <c r="E690" s="53">
        <v>657</v>
      </c>
      <c r="F690" s="53">
        <v>783</v>
      </c>
      <c r="G690" s="53">
        <v>0</v>
      </c>
      <c r="H690" s="53">
        <v>0</v>
      </c>
      <c r="I690" s="53">
        <f t="shared" si="90"/>
        <v>56.237667623594589</v>
      </c>
      <c r="J690" s="53">
        <f t="shared" si="91"/>
        <v>0</v>
      </c>
      <c r="K690" s="53">
        <f t="shared" si="92"/>
        <v>1989</v>
      </c>
      <c r="L690" s="53">
        <f t="shared" si="93"/>
        <v>657</v>
      </c>
      <c r="M690" s="53">
        <f t="shared" si="93"/>
        <v>783</v>
      </c>
      <c r="N690" s="53">
        <f t="shared" si="94"/>
        <v>39.366515837104075</v>
      </c>
    </row>
    <row r="691" spans="1:14" ht="15" customHeight="1" x14ac:dyDescent="0.2">
      <c r="A691" s="58">
        <v>24</v>
      </c>
      <c r="B691" s="59" t="s">
        <v>37</v>
      </c>
      <c r="C691" s="53">
        <v>277.92381999999998</v>
      </c>
      <c r="D691" s="53">
        <v>72.106179999999995</v>
      </c>
      <c r="E691" s="53">
        <v>14</v>
      </c>
      <c r="F691" s="53">
        <v>30</v>
      </c>
      <c r="G691" s="53">
        <v>0</v>
      </c>
      <c r="H691" s="53">
        <v>0</v>
      </c>
      <c r="I691" s="53">
        <f>(F691/C691)*100</f>
        <v>10.794324862115094</v>
      </c>
      <c r="J691" s="53">
        <f>(H691/D691)*100</f>
        <v>0</v>
      </c>
      <c r="K691" s="53">
        <f>C691+D691</f>
        <v>350.03</v>
      </c>
      <c r="L691" s="53">
        <f>E691+G691</f>
        <v>14</v>
      </c>
      <c r="M691" s="53">
        <f>F691+H691</f>
        <v>30</v>
      </c>
      <c r="N691" s="53">
        <f>(M691/K691)*100</f>
        <v>8.5706939405193854</v>
      </c>
    </row>
    <row r="692" spans="1:14" ht="15" customHeight="1" x14ac:dyDescent="0.2">
      <c r="A692" s="58">
        <v>25</v>
      </c>
      <c r="B692" s="61" t="s">
        <v>38</v>
      </c>
      <c r="C692" s="53">
        <v>0</v>
      </c>
      <c r="D692" s="53">
        <v>0</v>
      </c>
      <c r="E692" s="53">
        <v>0</v>
      </c>
      <c r="F692" s="53">
        <v>0</v>
      </c>
      <c r="G692" s="53">
        <v>0</v>
      </c>
      <c r="H692" s="53">
        <v>0</v>
      </c>
      <c r="I692" s="53" t="e">
        <f t="shared" si="90"/>
        <v>#DIV/0!</v>
      </c>
      <c r="J692" s="53" t="e">
        <f t="shared" si="91"/>
        <v>#DIV/0!</v>
      </c>
      <c r="K692" s="53">
        <f t="shared" si="92"/>
        <v>0</v>
      </c>
      <c r="L692" s="53">
        <f t="shared" si="93"/>
        <v>0</v>
      </c>
      <c r="M692" s="53">
        <f t="shared" si="93"/>
        <v>0</v>
      </c>
      <c r="N692" s="53" t="e">
        <f t="shared" si="94"/>
        <v>#DIV/0!</v>
      </c>
    </row>
    <row r="693" spans="1:14" ht="15" customHeight="1" x14ac:dyDescent="0.2">
      <c r="A693" s="58">
        <v>26</v>
      </c>
      <c r="B693" s="61" t="s">
        <v>39</v>
      </c>
      <c r="C693" s="53">
        <v>285.30412176640567</v>
      </c>
      <c r="D693" s="53">
        <v>153.62587823359434</v>
      </c>
      <c r="E693" s="53">
        <v>412</v>
      </c>
      <c r="F693" s="53">
        <v>476</v>
      </c>
      <c r="G693" s="53">
        <v>0</v>
      </c>
      <c r="H693" s="53">
        <v>0</v>
      </c>
      <c r="I693" s="53">
        <f t="shared" si="90"/>
        <v>166.83951043291538</v>
      </c>
      <c r="J693" s="53">
        <f t="shared" si="91"/>
        <v>0</v>
      </c>
      <c r="K693" s="53">
        <f t="shared" si="92"/>
        <v>438.93</v>
      </c>
      <c r="L693" s="53">
        <f t="shared" si="93"/>
        <v>412</v>
      </c>
      <c r="M693" s="53">
        <f t="shared" si="93"/>
        <v>476</v>
      </c>
      <c r="N693" s="53">
        <f t="shared" si="94"/>
        <v>108.44553801289499</v>
      </c>
    </row>
    <row r="694" spans="1:14" ht="15" customHeight="1" x14ac:dyDescent="0.2">
      <c r="A694" s="58">
        <v>27</v>
      </c>
      <c r="B694" s="61" t="s">
        <v>40</v>
      </c>
      <c r="C694" s="53">
        <v>249.37318571428571</v>
      </c>
      <c r="D694" s="53">
        <v>62.4268142857143</v>
      </c>
      <c r="E694" s="53">
        <v>0</v>
      </c>
      <c r="F694" s="53">
        <v>0</v>
      </c>
      <c r="G694" s="53">
        <v>0</v>
      </c>
      <c r="H694" s="53">
        <v>0</v>
      </c>
      <c r="I694" s="53">
        <f t="shared" si="90"/>
        <v>0</v>
      </c>
      <c r="J694" s="53">
        <f t="shared" si="91"/>
        <v>0</v>
      </c>
      <c r="K694" s="53">
        <f t="shared" si="92"/>
        <v>311.8</v>
      </c>
      <c r="L694" s="53">
        <f t="shared" si="93"/>
        <v>0</v>
      </c>
      <c r="M694" s="53">
        <f t="shared" si="93"/>
        <v>0</v>
      </c>
      <c r="N694" s="53">
        <f t="shared" si="94"/>
        <v>0</v>
      </c>
    </row>
    <row r="695" spans="1:14" ht="15" customHeight="1" x14ac:dyDescent="0.2">
      <c r="A695" s="58">
        <v>28</v>
      </c>
      <c r="B695" s="61" t="s">
        <v>41</v>
      </c>
      <c r="C695" s="53">
        <v>89.630208170515104</v>
      </c>
      <c r="D695" s="53">
        <v>110.28979182948488</v>
      </c>
      <c r="E695" s="53">
        <v>32</v>
      </c>
      <c r="F695" s="53">
        <v>19</v>
      </c>
      <c r="G695" s="53">
        <v>0</v>
      </c>
      <c r="H695" s="53">
        <v>0</v>
      </c>
      <c r="I695" s="53">
        <f t="shared" si="90"/>
        <v>21.198210277336241</v>
      </c>
      <c r="J695" s="53">
        <f t="shared" si="91"/>
        <v>0</v>
      </c>
      <c r="K695" s="53">
        <f t="shared" si="92"/>
        <v>199.92</v>
      </c>
      <c r="L695" s="53">
        <f t="shared" si="93"/>
        <v>32</v>
      </c>
      <c r="M695" s="53">
        <f t="shared" si="93"/>
        <v>19</v>
      </c>
      <c r="N695" s="53">
        <f t="shared" si="94"/>
        <v>9.5038015206082438</v>
      </c>
    </row>
    <row r="696" spans="1:14" ht="15" customHeight="1" x14ac:dyDescent="0.2">
      <c r="A696" s="58">
        <v>29</v>
      </c>
      <c r="B696" s="61" t="s">
        <v>42</v>
      </c>
      <c r="C696" s="53">
        <v>230.82851637764932</v>
      </c>
      <c r="D696" s="53">
        <v>169.17148362235068</v>
      </c>
      <c r="E696" s="53">
        <v>126</v>
      </c>
      <c r="F696" s="53">
        <v>238</v>
      </c>
      <c r="G696" s="53">
        <v>0</v>
      </c>
      <c r="H696" s="53">
        <v>0</v>
      </c>
      <c r="I696" s="53">
        <f t="shared" si="90"/>
        <v>103.10684474123539</v>
      </c>
      <c r="J696" s="53">
        <f t="shared" si="91"/>
        <v>0</v>
      </c>
      <c r="K696" s="53">
        <f t="shared" si="92"/>
        <v>400</v>
      </c>
      <c r="L696" s="53">
        <f t="shared" si="93"/>
        <v>126</v>
      </c>
      <c r="M696" s="53">
        <f t="shared" si="93"/>
        <v>238</v>
      </c>
      <c r="N696" s="53">
        <f t="shared" si="94"/>
        <v>59.5</v>
      </c>
    </row>
    <row r="697" spans="1:14" ht="15" customHeight="1" x14ac:dyDescent="0.2">
      <c r="A697" s="58">
        <v>30</v>
      </c>
      <c r="B697" s="61" t="s">
        <v>43</v>
      </c>
      <c r="C697" s="53">
        <v>2378.0952380952381</v>
      </c>
      <c r="D697" s="53">
        <v>921.90476190476193</v>
      </c>
      <c r="E697" s="53">
        <v>768</v>
      </c>
      <c r="F697" s="53">
        <v>997</v>
      </c>
      <c r="G697" s="53">
        <v>0</v>
      </c>
      <c r="H697" s="53">
        <v>0</v>
      </c>
      <c r="I697" s="53">
        <f t="shared" si="90"/>
        <v>41.924309171005206</v>
      </c>
      <c r="J697" s="53">
        <f t="shared" si="91"/>
        <v>0</v>
      </c>
      <c r="K697" s="53">
        <f t="shared" si="92"/>
        <v>3300</v>
      </c>
      <c r="L697" s="53">
        <f t="shared" si="93"/>
        <v>768</v>
      </c>
      <c r="M697" s="53">
        <f t="shared" si="93"/>
        <v>997</v>
      </c>
      <c r="N697" s="53">
        <f t="shared" si="94"/>
        <v>30.212121212121211</v>
      </c>
    </row>
    <row r="698" spans="1:14" ht="15" customHeight="1" x14ac:dyDescent="0.2">
      <c r="A698" s="58">
        <v>31</v>
      </c>
      <c r="B698" s="61" t="s">
        <v>44</v>
      </c>
      <c r="C698" s="53">
        <v>1247.5489952865294</v>
      </c>
      <c r="D698" s="53">
        <v>369.45100471347064</v>
      </c>
      <c r="E698" s="53">
        <v>23</v>
      </c>
      <c r="F698" s="53">
        <v>22</v>
      </c>
      <c r="G698" s="53">
        <v>0</v>
      </c>
      <c r="H698" s="53">
        <v>0</v>
      </c>
      <c r="I698" s="53">
        <f t="shared" si="90"/>
        <v>1.76345779469344</v>
      </c>
      <c r="J698" s="53">
        <f t="shared" si="91"/>
        <v>0</v>
      </c>
      <c r="K698" s="53">
        <f t="shared" si="92"/>
        <v>1617</v>
      </c>
      <c r="L698" s="53">
        <f t="shared" si="93"/>
        <v>23</v>
      </c>
      <c r="M698" s="53">
        <f t="shared" si="93"/>
        <v>22</v>
      </c>
      <c r="N698" s="53">
        <f t="shared" si="94"/>
        <v>1.3605442176870748</v>
      </c>
    </row>
    <row r="699" spans="1:14" ht="15" customHeight="1" x14ac:dyDescent="0.2">
      <c r="A699" s="58">
        <v>32</v>
      </c>
      <c r="B699" s="61" t="s">
        <v>45</v>
      </c>
      <c r="C699" s="53">
        <v>496.22476863794463</v>
      </c>
      <c r="D699" s="53">
        <v>1153.7752313620554</v>
      </c>
      <c r="E699" s="53">
        <v>0</v>
      </c>
      <c r="F699" s="53">
        <v>0</v>
      </c>
      <c r="G699" s="53">
        <v>0</v>
      </c>
      <c r="H699" s="53">
        <v>0</v>
      </c>
      <c r="I699" s="53">
        <f t="shared" si="90"/>
        <v>0</v>
      </c>
      <c r="J699" s="53">
        <f t="shared" si="91"/>
        <v>0</v>
      </c>
      <c r="K699" s="53">
        <f t="shared" si="92"/>
        <v>1650</v>
      </c>
      <c r="L699" s="53">
        <f t="shared" si="93"/>
        <v>0</v>
      </c>
      <c r="M699" s="53">
        <f t="shared" si="93"/>
        <v>0</v>
      </c>
      <c r="N699" s="53">
        <f t="shared" si="94"/>
        <v>0</v>
      </c>
    </row>
    <row r="700" spans="1:14" ht="15" customHeight="1" x14ac:dyDescent="0.2">
      <c r="A700" s="58">
        <v>33</v>
      </c>
      <c r="B700" s="61" t="s">
        <v>46</v>
      </c>
      <c r="C700" s="53">
        <v>248.12286909090906</v>
      </c>
      <c r="D700" s="53">
        <v>79.15713090909091</v>
      </c>
      <c r="E700" s="53">
        <v>4</v>
      </c>
      <c r="F700" s="53">
        <v>3</v>
      </c>
      <c r="G700" s="53">
        <v>0</v>
      </c>
      <c r="H700" s="53">
        <v>0</v>
      </c>
      <c r="I700" s="53">
        <f t="shared" si="90"/>
        <v>1.2090783936972929</v>
      </c>
      <c r="J700" s="53">
        <f t="shared" si="91"/>
        <v>0</v>
      </c>
      <c r="K700" s="53">
        <f t="shared" si="92"/>
        <v>327.27999999999997</v>
      </c>
      <c r="L700" s="53">
        <f t="shared" si="93"/>
        <v>4</v>
      </c>
      <c r="M700" s="53">
        <f t="shared" si="93"/>
        <v>3</v>
      </c>
      <c r="N700" s="53">
        <f t="shared" si="94"/>
        <v>0.91664629674896125</v>
      </c>
    </row>
    <row r="701" spans="1:14" ht="15" customHeight="1" x14ac:dyDescent="0.2">
      <c r="A701" s="58">
        <v>34</v>
      </c>
      <c r="B701" s="61" t="s">
        <v>47</v>
      </c>
      <c r="C701" s="53">
        <v>467.92469561498979</v>
      </c>
      <c r="D701" s="53">
        <v>52.595304385010195</v>
      </c>
      <c r="E701" s="53">
        <v>122</v>
      </c>
      <c r="F701" s="53">
        <v>128.69</v>
      </c>
      <c r="G701" s="53">
        <v>0</v>
      </c>
      <c r="H701" s="53">
        <v>0</v>
      </c>
      <c r="I701" s="53">
        <f t="shared" si="90"/>
        <v>27.502288553260417</v>
      </c>
      <c r="J701" s="53">
        <f t="shared" si="91"/>
        <v>0</v>
      </c>
      <c r="K701" s="53">
        <f t="shared" si="92"/>
        <v>520.52</v>
      </c>
      <c r="L701" s="53">
        <f t="shared" si="93"/>
        <v>122</v>
      </c>
      <c r="M701" s="53">
        <f t="shared" si="93"/>
        <v>128.69</v>
      </c>
      <c r="N701" s="53">
        <f t="shared" si="94"/>
        <v>24.723353569507417</v>
      </c>
    </row>
    <row r="702" spans="1:14" ht="15" customHeight="1" x14ac:dyDescent="0.2">
      <c r="A702" s="58">
        <v>35</v>
      </c>
      <c r="B702" s="61" t="s">
        <v>48</v>
      </c>
      <c r="C702" s="53">
        <v>824.24242424242425</v>
      </c>
      <c r="D702" s="53">
        <v>25.757575757575751</v>
      </c>
      <c r="E702" s="53">
        <v>122</v>
      </c>
      <c r="F702" s="53">
        <v>128.08000000000001</v>
      </c>
      <c r="G702" s="53">
        <v>0</v>
      </c>
      <c r="H702" s="53">
        <v>0</v>
      </c>
      <c r="I702" s="53">
        <f t="shared" si="90"/>
        <v>15.539117647058825</v>
      </c>
      <c r="J702" s="53">
        <f t="shared" si="91"/>
        <v>0</v>
      </c>
      <c r="K702" s="53">
        <f t="shared" si="92"/>
        <v>850</v>
      </c>
      <c r="L702" s="53">
        <f t="shared" si="93"/>
        <v>122</v>
      </c>
      <c r="M702" s="53">
        <f t="shared" si="93"/>
        <v>128.08000000000001</v>
      </c>
      <c r="N702" s="53">
        <f t="shared" si="94"/>
        <v>15.068235294117649</v>
      </c>
    </row>
    <row r="703" spans="1:14" ht="15" customHeight="1" x14ac:dyDescent="0.2">
      <c r="A703" s="58">
        <v>36</v>
      </c>
      <c r="B703" s="61" t="s">
        <v>49</v>
      </c>
      <c r="C703" s="53">
        <v>296.82</v>
      </c>
      <c r="D703" s="53">
        <v>9.1800000000000068</v>
      </c>
      <c r="E703" s="53">
        <v>180</v>
      </c>
      <c r="F703" s="53">
        <v>199.44</v>
      </c>
      <c r="G703" s="53">
        <v>0</v>
      </c>
      <c r="H703" s="53">
        <v>0</v>
      </c>
      <c r="I703" s="53">
        <f t="shared" si="90"/>
        <v>67.192237719830203</v>
      </c>
      <c r="J703" s="53">
        <f t="shared" si="91"/>
        <v>0</v>
      </c>
      <c r="K703" s="53">
        <f t="shared" si="92"/>
        <v>306</v>
      </c>
      <c r="L703" s="53">
        <f t="shared" si="93"/>
        <v>180</v>
      </c>
      <c r="M703" s="53">
        <f t="shared" si="93"/>
        <v>199.44</v>
      </c>
      <c r="N703" s="53">
        <f t="shared" si="94"/>
        <v>65.17647058823529</v>
      </c>
    </row>
    <row r="704" spans="1:14" ht="15" customHeight="1" x14ac:dyDescent="0.2">
      <c r="A704" s="66"/>
      <c r="B704" s="67" t="s">
        <v>6</v>
      </c>
      <c r="C704" s="54">
        <f t="shared" ref="C704:H704" si="95">SUM(C668:C703)</f>
        <v>28794.207261393582</v>
      </c>
      <c r="D704" s="54">
        <f t="shared" si="95"/>
        <v>10881.942738606414</v>
      </c>
      <c r="E704" s="54">
        <f t="shared" si="95"/>
        <v>9033</v>
      </c>
      <c r="F704" s="54">
        <f t="shared" si="95"/>
        <v>9556.9800000000014</v>
      </c>
      <c r="G704" s="54">
        <f t="shared" si="95"/>
        <v>0</v>
      </c>
      <c r="H704" s="54">
        <f t="shared" si="95"/>
        <v>0</v>
      </c>
      <c r="I704" s="54">
        <f t="shared" si="90"/>
        <v>33.190634189862614</v>
      </c>
      <c r="J704" s="54">
        <f t="shared" si="91"/>
        <v>0</v>
      </c>
      <c r="K704" s="54">
        <f t="shared" si="92"/>
        <v>39676.149999999994</v>
      </c>
      <c r="L704" s="54">
        <f t="shared" si="93"/>
        <v>9033</v>
      </c>
      <c r="M704" s="54">
        <f t="shared" si="93"/>
        <v>9556.9800000000014</v>
      </c>
      <c r="N704" s="54">
        <f t="shared" si="94"/>
        <v>24.087468164123791</v>
      </c>
    </row>
    <row r="705" spans="1:14" ht="15" customHeight="1" x14ac:dyDescent="0.2">
      <c r="A705" s="109" t="s">
        <v>73</v>
      </c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</row>
    <row r="706" spans="1:14" ht="15" customHeight="1" x14ac:dyDescent="0.2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</row>
    <row r="707" spans="1:14" ht="15" customHeight="1" x14ac:dyDescent="0.2">
      <c r="A707" s="111" t="str">
        <f>A3</f>
        <v>Disbursements under Crop Loans - 30.09.2020</v>
      </c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</row>
    <row r="708" spans="1:14" ht="15" customHeight="1" x14ac:dyDescent="0.2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112" t="s">
        <v>2</v>
      </c>
      <c r="L708" s="112"/>
      <c r="M708" s="112"/>
      <c r="N708" s="112"/>
    </row>
    <row r="709" spans="1:14" ht="39.950000000000003" customHeight="1" x14ac:dyDescent="0.2">
      <c r="A709" s="113" t="s">
        <v>3</v>
      </c>
      <c r="B709" s="113" t="s">
        <v>56</v>
      </c>
      <c r="C709" s="102" t="str">
        <f>C5</f>
        <v>Crop Loan Target 
ACP 2020-21</v>
      </c>
      <c r="D709" s="102"/>
      <c r="E709" s="116" t="str">
        <f>E5</f>
        <v>Cumulative Achievement from 
01.04.2020</v>
      </c>
      <c r="F709" s="117"/>
      <c r="G709" s="117"/>
      <c r="H709" s="118"/>
      <c r="I709" s="102" t="s">
        <v>5</v>
      </c>
      <c r="J709" s="102"/>
      <c r="K709" s="102" t="s">
        <v>6</v>
      </c>
      <c r="L709" s="102"/>
      <c r="M709" s="102"/>
      <c r="N709" s="102"/>
    </row>
    <row r="710" spans="1:14" ht="15" customHeight="1" x14ac:dyDescent="0.2">
      <c r="A710" s="114"/>
      <c r="B710" s="114"/>
      <c r="C710" s="103" t="s">
        <v>7</v>
      </c>
      <c r="D710" s="103" t="s">
        <v>8</v>
      </c>
      <c r="E710" s="105" t="s">
        <v>7</v>
      </c>
      <c r="F710" s="106"/>
      <c r="G710" s="105" t="s">
        <v>8</v>
      </c>
      <c r="H710" s="106"/>
      <c r="I710" s="103" t="s">
        <v>7</v>
      </c>
      <c r="J710" s="103" t="s">
        <v>8</v>
      </c>
      <c r="K710" s="103" t="s">
        <v>9</v>
      </c>
      <c r="L710" s="107" t="s">
        <v>10</v>
      </c>
      <c r="M710" s="107"/>
      <c r="N710" s="103" t="s">
        <v>11</v>
      </c>
    </row>
    <row r="711" spans="1:14" ht="15" customHeight="1" x14ac:dyDescent="0.2">
      <c r="A711" s="115"/>
      <c r="B711" s="115"/>
      <c r="C711" s="104"/>
      <c r="D711" s="104"/>
      <c r="E711" s="57" t="s">
        <v>12</v>
      </c>
      <c r="F711" s="57" t="s">
        <v>13</v>
      </c>
      <c r="G711" s="57" t="s">
        <v>12</v>
      </c>
      <c r="H711" s="57" t="s">
        <v>13</v>
      </c>
      <c r="I711" s="104"/>
      <c r="J711" s="104"/>
      <c r="K711" s="104"/>
      <c r="L711" s="57" t="s">
        <v>12</v>
      </c>
      <c r="M711" s="57" t="s">
        <v>13</v>
      </c>
      <c r="N711" s="104"/>
    </row>
    <row r="712" spans="1:14" ht="15" customHeight="1" x14ac:dyDescent="0.2">
      <c r="A712" s="58">
        <v>1</v>
      </c>
      <c r="B712" s="61" t="s">
        <v>14</v>
      </c>
      <c r="C712" s="53">
        <v>1574.5012886133568</v>
      </c>
      <c r="D712" s="53">
        <v>849.30871138664315</v>
      </c>
      <c r="E712" s="53">
        <v>298</v>
      </c>
      <c r="F712" s="53">
        <v>281.67</v>
      </c>
      <c r="G712" s="53">
        <v>0</v>
      </c>
      <c r="H712" s="53">
        <v>0</v>
      </c>
      <c r="I712" s="53">
        <f t="shared" ref="I712:I748" si="96">(F712/C712)*100</f>
        <v>17.889474085350745</v>
      </c>
      <c r="J712" s="53">
        <f t="shared" ref="J712:J748" si="97">(H712/D712)*100</f>
        <v>0</v>
      </c>
      <c r="K712" s="53">
        <f t="shared" ref="K712:K748" si="98">C712+D712</f>
        <v>2423.81</v>
      </c>
      <c r="L712" s="53">
        <f t="shared" ref="L712:M748" si="99">E712+G712</f>
        <v>298</v>
      </c>
      <c r="M712" s="53">
        <f t="shared" si="99"/>
        <v>281.67</v>
      </c>
      <c r="N712" s="53">
        <f t="shared" ref="N712:N748" si="100">(M712/K712)*100</f>
        <v>11.620960388809355</v>
      </c>
    </row>
    <row r="713" spans="1:14" ht="15" customHeight="1" x14ac:dyDescent="0.2">
      <c r="A713" s="58">
        <v>2</v>
      </c>
      <c r="B713" s="61" t="s">
        <v>15</v>
      </c>
      <c r="C713" s="53">
        <v>456</v>
      </c>
      <c r="D713" s="53">
        <v>24</v>
      </c>
      <c r="E713" s="53">
        <v>698</v>
      </c>
      <c r="F713" s="53">
        <v>688.33</v>
      </c>
      <c r="G713" s="53">
        <v>0</v>
      </c>
      <c r="H713" s="53">
        <v>0</v>
      </c>
      <c r="I713" s="53">
        <f t="shared" si="96"/>
        <v>150.9495614035088</v>
      </c>
      <c r="J713" s="53">
        <f t="shared" si="97"/>
        <v>0</v>
      </c>
      <c r="K713" s="53">
        <f t="shared" si="98"/>
        <v>480</v>
      </c>
      <c r="L713" s="53">
        <f t="shared" si="99"/>
        <v>698</v>
      </c>
      <c r="M713" s="53">
        <f t="shared" si="99"/>
        <v>688.33</v>
      </c>
      <c r="N713" s="53">
        <f t="shared" si="100"/>
        <v>143.40208333333337</v>
      </c>
    </row>
    <row r="714" spans="1:14" ht="15" customHeight="1" x14ac:dyDescent="0.2">
      <c r="A714" s="58">
        <v>3</v>
      </c>
      <c r="B714" s="61" t="s">
        <v>16</v>
      </c>
      <c r="C714" s="53">
        <v>432</v>
      </c>
      <c r="D714" s="53">
        <v>108</v>
      </c>
      <c r="E714" s="53">
        <v>279</v>
      </c>
      <c r="F714" s="53">
        <v>321</v>
      </c>
      <c r="G714" s="53">
        <v>0</v>
      </c>
      <c r="H714" s="53">
        <v>0</v>
      </c>
      <c r="I714" s="53">
        <f t="shared" si="96"/>
        <v>74.305555555555557</v>
      </c>
      <c r="J714" s="53">
        <f t="shared" si="97"/>
        <v>0</v>
      </c>
      <c r="K714" s="53">
        <f t="shared" si="98"/>
        <v>540</v>
      </c>
      <c r="L714" s="53">
        <f t="shared" si="99"/>
        <v>279</v>
      </c>
      <c r="M714" s="53">
        <f t="shared" si="99"/>
        <v>321</v>
      </c>
      <c r="N714" s="53">
        <f t="shared" si="100"/>
        <v>59.444444444444443</v>
      </c>
    </row>
    <row r="715" spans="1:14" ht="15" customHeight="1" x14ac:dyDescent="0.2">
      <c r="A715" s="58">
        <v>4</v>
      </c>
      <c r="B715" s="61" t="s">
        <v>17</v>
      </c>
      <c r="C715" s="53">
        <v>0</v>
      </c>
      <c r="D715" s="53">
        <v>0</v>
      </c>
      <c r="E715" s="53">
        <v>3</v>
      </c>
      <c r="F715" s="53">
        <v>9</v>
      </c>
      <c r="G715" s="53">
        <v>0</v>
      </c>
      <c r="H715" s="53">
        <v>0</v>
      </c>
      <c r="I715" s="53" t="e">
        <f t="shared" si="96"/>
        <v>#DIV/0!</v>
      </c>
      <c r="J715" s="53" t="e">
        <f t="shared" si="97"/>
        <v>#DIV/0!</v>
      </c>
      <c r="K715" s="53">
        <f t="shared" si="98"/>
        <v>0</v>
      </c>
      <c r="L715" s="53">
        <f t="shared" si="99"/>
        <v>3</v>
      </c>
      <c r="M715" s="53">
        <f t="shared" si="99"/>
        <v>9</v>
      </c>
      <c r="N715" s="53" t="e">
        <f t="shared" si="100"/>
        <v>#DIV/0!</v>
      </c>
    </row>
    <row r="716" spans="1:14" ht="15" customHeight="1" x14ac:dyDescent="0.2">
      <c r="A716" s="58">
        <v>5</v>
      </c>
      <c r="B716" s="61" t="s">
        <v>18</v>
      </c>
      <c r="C716" s="53">
        <v>638.65546218487395</v>
      </c>
      <c r="D716" s="53">
        <v>161.34453781512605</v>
      </c>
      <c r="E716" s="53">
        <v>311</v>
      </c>
      <c r="F716" s="53">
        <v>286</v>
      </c>
      <c r="G716" s="53">
        <v>0</v>
      </c>
      <c r="H716" s="53">
        <v>0</v>
      </c>
      <c r="I716" s="53">
        <f t="shared" si="96"/>
        <v>44.781578947368423</v>
      </c>
      <c r="J716" s="53">
        <f t="shared" si="97"/>
        <v>0</v>
      </c>
      <c r="K716" s="53">
        <f t="shared" si="98"/>
        <v>800</v>
      </c>
      <c r="L716" s="53">
        <f t="shared" si="99"/>
        <v>311</v>
      </c>
      <c r="M716" s="53">
        <f t="shared" si="99"/>
        <v>286</v>
      </c>
      <c r="N716" s="53">
        <f t="shared" si="100"/>
        <v>35.75</v>
      </c>
    </row>
    <row r="717" spans="1:14" ht="15" customHeight="1" x14ac:dyDescent="0.2">
      <c r="A717" s="58">
        <v>6</v>
      </c>
      <c r="B717" s="61" t="s">
        <v>19</v>
      </c>
      <c r="C717" s="53">
        <v>60.823334065210233</v>
      </c>
      <c r="D717" s="53">
        <v>4.1666659347897621</v>
      </c>
      <c r="E717" s="53">
        <v>42</v>
      </c>
      <c r="F717" s="53">
        <v>45.63</v>
      </c>
      <c r="G717" s="53">
        <v>0</v>
      </c>
      <c r="H717" s="53">
        <v>0</v>
      </c>
      <c r="I717" s="53">
        <f t="shared" si="96"/>
        <v>75.020550420795615</v>
      </c>
      <c r="J717" s="53">
        <f t="shared" si="97"/>
        <v>0</v>
      </c>
      <c r="K717" s="53">
        <f t="shared" si="98"/>
        <v>64.989999999999995</v>
      </c>
      <c r="L717" s="53">
        <f t="shared" si="99"/>
        <v>42</v>
      </c>
      <c r="M717" s="53">
        <f t="shared" si="99"/>
        <v>45.63</v>
      </c>
      <c r="N717" s="53">
        <f t="shared" si="100"/>
        <v>70.210801661794136</v>
      </c>
    </row>
    <row r="718" spans="1:14" ht="15" customHeight="1" x14ac:dyDescent="0.2">
      <c r="A718" s="58">
        <v>7</v>
      </c>
      <c r="B718" s="61" t="s">
        <v>20</v>
      </c>
      <c r="C718" s="53">
        <v>2783.7022628506211</v>
      </c>
      <c r="D718" s="53">
        <v>309.29773714937892</v>
      </c>
      <c r="E718" s="53">
        <v>887</v>
      </c>
      <c r="F718" s="53">
        <v>796</v>
      </c>
      <c r="G718" s="53">
        <v>0</v>
      </c>
      <c r="H718" s="53">
        <v>0</v>
      </c>
      <c r="I718" s="53">
        <f t="shared" si="96"/>
        <v>28.595012139871042</v>
      </c>
      <c r="J718" s="53">
        <f t="shared" si="97"/>
        <v>0</v>
      </c>
      <c r="K718" s="53">
        <f t="shared" si="98"/>
        <v>3093</v>
      </c>
      <c r="L718" s="53">
        <f t="shared" si="99"/>
        <v>887</v>
      </c>
      <c r="M718" s="53">
        <f t="shared" si="99"/>
        <v>796</v>
      </c>
      <c r="N718" s="53">
        <f t="shared" si="100"/>
        <v>25.735531846104102</v>
      </c>
    </row>
    <row r="719" spans="1:14" ht="15" customHeight="1" x14ac:dyDescent="0.2">
      <c r="A719" s="58">
        <v>8</v>
      </c>
      <c r="B719" s="61" t="s">
        <v>21</v>
      </c>
      <c r="C719" s="53">
        <v>2053.5714285714284</v>
      </c>
      <c r="D719" s="53">
        <v>246.42857142857156</v>
      </c>
      <c r="E719" s="53">
        <v>33</v>
      </c>
      <c r="F719" s="53">
        <v>46.61</v>
      </c>
      <c r="G719" s="53">
        <v>0</v>
      </c>
      <c r="H719" s="53">
        <v>0</v>
      </c>
      <c r="I719" s="53">
        <f t="shared" si="96"/>
        <v>2.269704347826087</v>
      </c>
      <c r="J719" s="53">
        <f t="shared" si="97"/>
        <v>0</v>
      </c>
      <c r="K719" s="53">
        <f t="shared" si="98"/>
        <v>2300</v>
      </c>
      <c r="L719" s="53">
        <f t="shared" si="99"/>
        <v>33</v>
      </c>
      <c r="M719" s="53">
        <f t="shared" si="99"/>
        <v>46.61</v>
      </c>
      <c r="N719" s="53">
        <f t="shared" si="100"/>
        <v>2.0265217391304349</v>
      </c>
    </row>
    <row r="720" spans="1:14" ht="15" customHeight="1" x14ac:dyDescent="0.2">
      <c r="A720" s="58">
        <v>9</v>
      </c>
      <c r="B720" s="61" t="s">
        <v>22</v>
      </c>
      <c r="C720" s="53">
        <v>361.47410000000002</v>
      </c>
      <c r="D720" s="53">
        <v>66.305899999999951</v>
      </c>
      <c r="E720" s="53">
        <v>34</v>
      </c>
      <c r="F720" s="53">
        <v>30</v>
      </c>
      <c r="G720" s="53">
        <v>0</v>
      </c>
      <c r="H720" s="53">
        <v>0</v>
      </c>
      <c r="I720" s="53">
        <f t="shared" si="96"/>
        <v>8.2993498012720686</v>
      </c>
      <c r="J720" s="53">
        <f t="shared" si="97"/>
        <v>0</v>
      </c>
      <c r="K720" s="53">
        <f t="shared" si="98"/>
        <v>427.78</v>
      </c>
      <c r="L720" s="53">
        <f t="shared" si="99"/>
        <v>34</v>
      </c>
      <c r="M720" s="53">
        <f t="shared" si="99"/>
        <v>30</v>
      </c>
      <c r="N720" s="53">
        <f t="shared" si="100"/>
        <v>7.0129505820748994</v>
      </c>
    </row>
    <row r="721" spans="1:14" ht="15" customHeight="1" x14ac:dyDescent="0.2">
      <c r="A721" s="58">
        <v>10</v>
      </c>
      <c r="B721" s="61" t="s">
        <v>23</v>
      </c>
      <c r="C721" s="53">
        <v>0</v>
      </c>
      <c r="D721" s="53">
        <v>0</v>
      </c>
      <c r="E721" s="53">
        <v>0</v>
      </c>
      <c r="F721" s="53">
        <v>0</v>
      </c>
      <c r="G721" s="53">
        <v>0</v>
      </c>
      <c r="H721" s="53">
        <v>0</v>
      </c>
      <c r="I721" s="53" t="e">
        <f t="shared" si="96"/>
        <v>#DIV/0!</v>
      </c>
      <c r="J721" s="53" t="e">
        <f t="shared" si="97"/>
        <v>#DIV/0!</v>
      </c>
      <c r="K721" s="53">
        <f t="shared" si="98"/>
        <v>0</v>
      </c>
      <c r="L721" s="53">
        <f t="shared" si="99"/>
        <v>0</v>
      </c>
      <c r="M721" s="53">
        <f t="shared" si="99"/>
        <v>0</v>
      </c>
      <c r="N721" s="53" t="e">
        <f t="shared" si="100"/>
        <v>#DIV/0!</v>
      </c>
    </row>
    <row r="722" spans="1:14" ht="15" customHeight="1" x14ac:dyDescent="0.2">
      <c r="A722" s="58">
        <v>11</v>
      </c>
      <c r="B722" s="61" t="s">
        <v>24</v>
      </c>
      <c r="C722" s="53">
        <v>37.241999999999997</v>
      </c>
      <c r="D722" s="53">
        <v>4.1380000000000052</v>
      </c>
      <c r="E722" s="53">
        <v>35</v>
      </c>
      <c r="F722" s="53">
        <v>31.56</v>
      </c>
      <c r="G722" s="53">
        <v>0</v>
      </c>
      <c r="H722" s="53">
        <v>0</v>
      </c>
      <c r="I722" s="53">
        <f t="shared" si="96"/>
        <v>84.743032060576766</v>
      </c>
      <c r="J722" s="53">
        <f t="shared" si="97"/>
        <v>0</v>
      </c>
      <c r="K722" s="53">
        <f t="shared" si="98"/>
        <v>41.38</v>
      </c>
      <c r="L722" s="53">
        <f t="shared" si="99"/>
        <v>35</v>
      </c>
      <c r="M722" s="53">
        <f t="shared" si="99"/>
        <v>31.56</v>
      </c>
      <c r="N722" s="53">
        <f t="shared" si="100"/>
        <v>76.268728854519082</v>
      </c>
    </row>
    <row r="723" spans="1:14" ht="15" customHeight="1" x14ac:dyDescent="0.2">
      <c r="A723" s="58">
        <v>12</v>
      </c>
      <c r="B723" s="61" t="s">
        <v>25</v>
      </c>
      <c r="C723" s="53">
        <v>1139.9476941831633</v>
      </c>
      <c r="D723" s="53">
        <v>267.97230581683675</v>
      </c>
      <c r="E723" s="53">
        <v>231</v>
      </c>
      <c r="F723" s="53">
        <v>311.55</v>
      </c>
      <c r="G723" s="53">
        <v>0</v>
      </c>
      <c r="H723" s="53">
        <v>0</v>
      </c>
      <c r="I723" s="53">
        <f t="shared" si="96"/>
        <v>27.330201340794247</v>
      </c>
      <c r="J723" s="53">
        <f t="shared" si="97"/>
        <v>0</v>
      </c>
      <c r="K723" s="53">
        <f t="shared" si="98"/>
        <v>1407.92</v>
      </c>
      <c r="L723" s="53">
        <f t="shared" si="99"/>
        <v>231</v>
      </c>
      <c r="M723" s="53">
        <f t="shared" si="99"/>
        <v>311.55</v>
      </c>
      <c r="N723" s="53">
        <f t="shared" si="100"/>
        <v>22.128387976589579</v>
      </c>
    </row>
    <row r="724" spans="1:14" ht="15" customHeight="1" x14ac:dyDescent="0.2">
      <c r="A724" s="58">
        <v>13</v>
      </c>
      <c r="B724" s="61" t="s">
        <v>26</v>
      </c>
      <c r="C724" s="53">
        <v>1080.5772037270465</v>
      </c>
      <c r="D724" s="53">
        <v>135.79279627295341</v>
      </c>
      <c r="E724" s="53">
        <v>203</v>
      </c>
      <c r="F724" s="53">
        <v>225</v>
      </c>
      <c r="G724" s="53">
        <v>0</v>
      </c>
      <c r="H724" s="53">
        <v>0</v>
      </c>
      <c r="I724" s="53">
        <f t="shared" si="96"/>
        <v>20.822204949720089</v>
      </c>
      <c r="J724" s="53">
        <f t="shared" si="97"/>
        <v>0</v>
      </c>
      <c r="K724" s="53">
        <f t="shared" si="98"/>
        <v>1216.3699999999999</v>
      </c>
      <c r="L724" s="53">
        <f t="shared" si="99"/>
        <v>203</v>
      </c>
      <c r="M724" s="53">
        <f t="shared" si="99"/>
        <v>225</v>
      </c>
      <c r="N724" s="53">
        <f t="shared" si="100"/>
        <v>18.497661073522039</v>
      </c>
    </row>
    <row r="725" spans="1:14" ht="15" customHeight="1" x14ac:dyDescent="0.2">
      <c r="A725" s="58">
        <v>14</v>
      </c>
      <c r="B725" s="61" t="s">
        <v>27</v>
      </c>
      <c r="C725" s="53">
        <v>300.25111475000006</v>
      </c>
      <c r="D725" s="53">
        <v>130.47888524999996</v>
      </c>
      <c r="E725" s="53">
        <v>441</v>
      </c>
      <c r="F725" s="53">
        <v>567.51</v>
      </c>
      <c r="G725" s="53">
        <v>0</v>
      </c>
      <c r="H725" s="53">
        <v>0</v>
      </c>
      <c r="I725" s="53">
        <f t="shared" si="96"/>
        <v>189.0117878404979</v>
      </c>
      <c r="J725" s="53">
        <f t="shared" si="97"/>
        <v>0</v>
      </c>
      <c r="K725" s="53">
        <f t="shared" si="98"/>
        <v>430.73</v>
      </c>
      <c r="L725" s="53">
        <f t="shared" si="99"/>
        <v>441</v>
      </c>
      <c r="M725" s="53">
        <f t="shared" si="99"/>
        <v>567.51</v>
      </c>
      <c r="N725" s="53">
        <f t="shared" si="100"/>
        <v>131.75539200891509</v>
      </c>
    </row>
    <row r="726" spans="1:14" ht="15" customHeight="1" x14ac:dyDescent="0.2">
      <c r="A726" s="58">
        <v>15</v>
      </c>
      <c r="B726" s="61" t="s">
        <v>28</v>
      </c>
      <c r="C726" s="53">
        <v>49.999975808609328</v>
      </c>
      <c r="D726" s="53">
        <v>50.000024191390672</v>
      </c>
      <c r="E726" s="53">
        <v>0</v>
      </c>
      <c r="F726" s="53">
        <v>0</v>
      </c>
      <c r="G726" s="53">
        <v>0</v>
      </c>
      <c r="H726" s="53">
        <v>0</v>
      </c>
      <c r="I726" s="53">
        <f t="shared" si="96"/>
        <v>0</v>
      </c>
      <c r="J726" s="53">
        <f t="shared" si="97"/>
        <v>0</v>
      </c>
      <c r="K726" s="53">
        <f t="shared" si="98"/>
        <v>100</v>
      </c>
      <c r="L726" s="53">
        <f t="shared" si="99"/>
        <v>0</v>
      </c>
      <c r="M726" s="53">
        <f t="shared" si="99"/>
        <v>0</v>
      </c>
      <c r="N726" s="53">
        <f t="shared" si="100"/>
        <v>0</v>
      </c>
    </row>
    <row r="727" spans="1:14" ht="15" customHeight="1" x14ac:dyDescent="0.2">
      <c r="A727" s="58">
        <v>16</v>
      </c>
      <c r="B727" s="61" t="s">
        <v>29</v>
      </c>
      <c r="C727" s="53">
        <v>1141.9380353244137</v>
      </c>
      <c r="D727" s="53">
        <v>287.0619646755863</v>
      </c>
      <c r="E727" s="53">
        <v>50</v>
      </c>
      <c r="F727" s="53">
        <v>65</v>
      </c>
      <c r="G727" s="53">
        <v>0</v>
      </c>
      <c r="H727" s="53">
        <v>0</v>
      </c>
      <c r="I727" s="53">
        <f t="shared" si="96"/>
        <v>5.6920776775365152</v>
      </c>
      <c r="J727" s="53">
        <f t="shared" si="97"/>
        <v>0</v>
      </c>
      <c r="K727" s="53">
        <f t="shared" si="98"/>
        <v>1429</v>
      </c>
      <c r="L727" s="53">
        <f t="shared" si="99"/>
        <v>50</v>
      </c>
      <c r="M727" s="53">
        <f t="shared" si="99"/>
        <v>65</v>
      </c>
      <c r="N727" s="53">
        <f t="shared" si="100"/>
        <v>4.5486354093771872</v>
      </c>
    </row>
    <row r="728" spans="1:14" ht="15" customHeight="1" x14ac:dyDescent="0.2">
      <c r="A728" s="58">
        <v>17</v>
      </c>
      <c r="B728" s="61" t="s">
        <v>30</v>
      </c>
      <c r="C728" s="53">
        <v>0</v>
      </c>
      <c r="D728" s="53">
        <v>0</v>
      </c>
      <c r="E728" s="53">
        <v>0</v>
      </c>
      <c r="F728" s="53">
        <v>0</v>
      </c>
      <c r="G728" s="53">
        <v>0</v>
      </c>
      <c r="H728" s="53">
        <v>0</v>
      </c>
      <c r="I728" s="53" t="e">
        <f>(F728/C728)*100</f>
        <v>#DIV/0!</v>
      </c>
      <c r="J728" s="53" t="e">
        <f>(H728/D728)*100</f>
        <v>#DIV/0!</v>
      </c>
      <c r="K728" s="53">
        <f>C728+D728</f>
        <v>0</v>
      </c>
      <c r="L728" s="53">
        <f>E728+G728</f>
        <v>0</v>
      </c>
      <c r="M728" s="53">
        <f>F728+H728</f>
        <v>0</v>
      </c>
      <c r="N728" s="53" t="e">
        <f>(M728/K728)*100</f>
        <v>#DIV/0!</v>
      </c>
    </row>
    <row r="729" spans="1:14" ht="15" customHeight="1" x14ac:dyDescent="0.2">
      <c r="A729" s="58">
        <v>18</v>
      </c>
      <c r="B729" s="65" t="s">
        <v>31</v>
      </c>
      <c r="C729" s="53">
        <v>0</v>
      </c>
      <c r="D729" s="53">
        <v>0</v>
      </c>
      <c r="E729" s="53">
        <v>0</v>
      </c>
      <c r="F729" s="53">
        <v>0</v>
      </c>
      <c r="G729" s="53">
        <v>0</v>
      </c>
      <c r="H729" s="53">
        <v>0</v>
      </c>
      <c r="I729" s="53" t="e">
        <f>(F729/C729)*100</f>
        <v>#DIV/0!</v>
      </c>
      <c r="J729" s="53" t="e">
        <f>(H729/D729)*100</f>
        <v>#DIV/0!</v>
      </c>
      <c r="K729" s="53">
        <f>C729+D729</f>
        <v>0</v>
      </c>
      <c r="L729" s="53">
        <f>E729+G729</f>
        <v>0</v>
      </c>
      <c r="M729" s="53">
        <f>F729+H729</f>
        <v>0</v>
      </c>
      <c r="N729" s="53" t="e">
        <f>(M729/K729)*100</f>
        <v>#DIV/0!</v>
      </c>
    </row>
    <row r="730" spans="1:14" ht="15" customHeight="1" x14ac:dyDescent="0.2">
      <c r="A730" s="58">
        <v>19</v>
      </c>
      <c r="B730" s="61" t="s">
        <v>32</v>
      </c>
      <c r="C730" s="53">
        <v>4906.8</v>
      </c>
      <c r="D730" s="53">
        <v>733.19999999999982</v>
      </c>
      <c r="E730" s="53">
        <v>3600</v>
      </c>
      <c r="F730" s="53">
        <v>3430</v>
      </c>
      <c r="G730" s="53">
        <v>0</v>
      </c>
      <c r="H730" s="53">
        <v>0</v>
      </c>
      <c r="I730" s="53">
        <f t="shared" si="96"/>
        <v>69.902991766528075</v>
      </c>
      <c r="J730" s="53">
        <f t="shared" si="97"/>
        <v>0</v>
      </c>
      <c r="K730" s="53">
        <f t="shared" si="98"/>
        <v>5640</v>
      </c>
      <c r="L730" s="53">
        <f t="shared" si="99"/>
        <v>3600</v>
      </c>
      <c r="M730" s="53">
        <f t="shared" si="99"/>
        <v>3430</v>
      </c>
      <c r="N730" s="53">
        <f t="shared" si="100"/>
        <v>60.815602836879435</v>
      </c>
    </row>
    <row r="731" spans="1:14" ht="15" customHeight="1" x14ac:dyDescent="0.2">
      <c r="A731" s="58">
        <v>20</v>
      </c>
      <c r="B731" s="61" t="s">
        <v>33</v>
      </c>
      <c r="C731" s="53">
        <v>251.2003758707782</v>
      </c>
      <c r="D731" s="53">
        <v>62.799624129221797</v>
      </c>
      <c r="E731" s="53">
        <v>24</v>
      </c>
      <c r="F731" s="53">
        <v>32</v>
      </c>
      <c r="G731" s="53">
        <v>0</v>
      </c>
      <c r="H731" s="53">
        <v>0</v>
      </c>
      <c r="I731" s="53">
        <f t="shared" si="96"/>
        <v>12.738834442055671</v>
      </c>
      <c r="J731" s="53">
        <f t="shared" si="97"/>
        <v>0</v>
      </c>
      <c r="K731" s="53">
        <f t="shared" si="98"/>
        <v>314</v>
      </c>
      <c r="L731" s="53">
        <f t="shared" si="99"/>
        <v>24</v>
      </c>
      <c r="M731" s="53">
        <f t="shared" si="99"/>
        <v>32</v>
      </c>
      <c r="N731" s="53">
        <f t="shared" si="100"/>
        <v>10.191082802547772</v>
      </c>
    </row>
    <row r="732" spans="1:14" ht="15" customHeight="1" x14ac:dyDescent="0.2">
      <c r="A732" s="58">
        <v>21</v>
      </c>
      <c r="B732" s="61" t="s">
        <v>34</v>
      </c>
      <c r="C732" s="53">
        <v>0</v>
      </c>
      <c r="D732" s="53">
        <v>0</v>
      </c>
      <c r="E732" s="53">
        <v>0</v>
      </c>
      <c r="F732" s="53">
        <v>0</v>
      </c>
      <c r="G732" s="53">
        <v>0</v>
      </c>
      <c r="H732" s="53">
        <v>0</v>
      </c>
      <c r="I732" s="53" t="e">
        <f t="shared" si="96"/>
        <v>#DIV/0!</v>
      </c>
      <c r="J732" s="53" t="e">
        <f t="shared" si="97"/>
        <v>#DIV/0!</v>
      </c>
      <c r="K732" s="53">
        <f t="shared" si="98"/>
        <v>0</v>
      </c>
      <c r="L732" s="53">
        <f t="shared" si="99"/>
        <v>0</v>
      </c>
      <c r="M732" s="53">
        <f t="shared" si="99"/>
        <v>0</v>
      </c>
      <c r="N732" s="53" t="e">
        <f t="shared" si="100"/>
        <v>#DIV/0!</v>
      </c>
    </row>
    <row r="733" spans="1:14" ht="15" customHeight="1" x14ac:dyDescent="0.2">
      <c r="A733" s="58">
        <v>22</v>
      </c>
      <c r="B733" s="61" t="s">
        <v>35</v>
      </c>
      <c r="C733" s="53">
        <v>3478.2419047619046</v>
      </c>
      <c r="D733" s="53">
        <v>1501.9680952380954</v>
      </c>
      <c r="E733" s="53">
        <v>613</v>
      </c>
      <c r="F733" s="53">
        <v>2898</v>
      </c>
      <c r="G733" s="53">
        <v>0</v>
      </c>
      <c r="H733" s="53">
        <v>0</v>
      </c>
      <c r="I733" s="53">
        <f t="shared" si="96"/>
        <v>83.317954281226918</v>
      </c>
      <c r="J733" s="53">
        <f t="shared" si="97"/>
        <v>0</v>
      </c>
      <c r="K733" s="53">
        <f t="shared" si="98"/>
        <v>4980.21</v>
      </c>
      <c r="L733" s="53">
        <f t="shared" si="99"/>
        <v>613</v>
      </c>
      <c r="M733" s="53">
        <f t="shared" si="99"/>
        <v>2898</v>
      </c>
      <c r="N733" s="53">
        <f t="shared" si="100"/>
        <v>58.190317275777524</v>
      </c>
    </row>
    <row r="734" spans="1:14" ht="15" customHeight="1" x14ac:dyDescent="0.2">
      <c r="A734" s="58">
        <v>23</v>
      </c>
      <c r="B734" s="61" t="s">
        <v>36</v>
      </c>
      <c r="C734" s="53">
        <v>1392.3052521322759</v>
      </c>
      <c r="D734" s="53">
        <v>596.69474786772412</v>
      </c>
      <c r="E734" s="53">
        <v>431</v>
      </c>
      <c r="F734" s="53">
        <v>634</v>
      </c>
      <c r="G734" s="53">
        <v>0</v>
      </c>
      <c r="H734" s="53">
        <v>0</v>
      </c>
      <c r="I734" s="53">
        <f t="shared" si="96"/>
        <v>45.535991409143008</v>
      </c>
      <c r="J734" s="53">
        <f t="shared" si="97"/>
        <v>0</v>
      </c>
      <c r="K734" s="53">
        <f t="shared" si="98"/>
        <v>1989</v>
      </c>
      <c r="L734" s="53">
        <f t="shared" si="99"/>
        <v>431</v>
      </c>
      <c r="M734" s="53">
        <f t="shared" si="99"/>
        <v>634</v>
      </c>
      <c r="N734" s="53">
        <f t="shared" si="100"/>
        <v>31.875314228255402</v>
      </c>
    </row>
    <row r="735" spans="1:14" ht="15" customHeight="1" x14ac:dyDescent="0.2">
      <c r="A735" s="58">
        <v>24</v>
      </c>
      <c r="B735" s="59" t="s">
        <v>37</v>
      </c>
      <c r="C735" s="53">
        <v>118.36158</v>
      </c>
      <c r="D735" s="53">
        <v>30.70841999999999</v>
      </c>
      <c r="E735" s="53">
        <v>7</v>
      </c>
      <c r="F735" s="53">
        <v>10</v>
      </c>
      <c r="G735" s="53">
        <v>0</v>
      </c>
      <c r="H735" s="53">
        <v>0</v>
      </c>
      <c r="I735" s="53">
        <f>(F735/C735)*100</f>
        <v>8.4486874879500586</v>
      </c>
      <c r="J735" s="53">
        <f>(H735/D735)*100</f>
        <v>0</v>
      </c>
      <c r="K735" s="53">
        <f>C735+D735</f>
        <v>149.07</v>
      </c>
      <c r="L735" s="53">
        <f>E735+G735</f>
        <v>7</v>
      </c>
      <c r="M735" s="53">
        <f>F735+H735</f>
        <v>10</v>
      </c>
      <c r="N735" s="53">
        <f>(M735/K735)*100</f>
        <v>6.7082578654323477</v>
      </c>
    </row>
    <row r="736" spans="1:14" ht="15" customHeight="1" x14ac:dyDescent="0.2">
      <c r="A736" s="58">
        <v>25</v>
      </c>
      <c r="B736" s="61" t="s">
        <v>38</v>
      </c>
      <c r="C736" s="53">
        <v>1545.298262802879</v>
      </c>
      <c r="D736" s="53">
        <v>436.70173719712102</v>
      </c>
      <c r="E736" s="53">
        <v>2082</v>
      </c>
      <c r="F736" s="53">
        <v>2457</v>
      </c>
      <c r="G736" s="53">
        <v>0</v>
      </c>
      <c r="H736" s="53">
        <v>0</v>
      </c>
      <c r="I736" s="53">
        <f t="shared" si="96"/>
        <v>158.99843150949167</v>
      </c>
      <c r="J736" s="53">
        <f t="shared" si="97"/>
        <v>0</v>
      </c>
      <c r="K736" s="53">
        <f t="shared" si="98"/>
        <v>1982</v>
      </c>
      <c r="L736" s="53">
        <f t="shared" si="99"/>
        <v>2082</v>
      </c>
      <c r="M736" s="53">
        <f t="shared" si="99"/>
        <v>2457</v>
      </c>
      <c r="N736" s="53">
        <f t="shared" si="100"/>
        <v>123.9656912209889</v>
      </c>
    </row>
    <row r="737" spans="1:14" ht="15" customHeight="1" x14ac:dyDescent="0.2">
      <c r="A737" s="58">
        <v>26</v>
      </c>
      <c r="B737" s="61" t="s">
        <v>39</v>
      </c>
      <c r="C737" s="53">
        <v>3363.693540681676</v>
      </c>
      <c r="D737" s="53">
        <v>1811.226459318324</v>
      </c>
      <c r="E737" s="53">
        <v>704</v>
      </c>
      <c r="F737" s="53">
        <v>883.35</v>
      </c>
      <c r="G737" s="53">
        <v>0</v>
      </c>
      <c r="H737" s="53">
        <v>0</v>
      </c>
      <c r="I737" s="53">
        <f t="shared" si="96"/>
        <v>26.261310351744559</v>
      </c>
      <c r="J737" s="53">
        <f t="shared" si="97"/>
        <v>0</v>
      </c>
      <c r="K737" s="53">
        <f t="shared" si="98"/>
        <v>5174.92</v>
      </c>
      <c r="L737" s="53">
        <f t="shared" si="99"/>
        <v>704</v>
      </c>
      <c r="M737" s="53">
        <f t="shared" si="99"/>
        <v>883.35</v>
      </c>
      <c r="N737" s="53">
        <f t="shared" si="100"/>
        <v>17.069829098807325</v>
      </c>
    </row>
    <row r="738" spans="1:14" ht="15" customHeight="1" x14ac:dyDescent="0.2">
      <c r="A738" s="58">
        <v>27</v>
      </c>
      <c r="B738" s="61" t="s">
        <v>40</v>
      </c>
      <c r="C738" s="53">
        <v>121.82336000000001</v>
      </c>
      <c r="D738" s="53">
        <v>30.496639999999985</v>
      </c>
      <c r="E738" s="53">
        <v>58</v>
      </c>
      <c r="F738" s="53">
        <v>48</v>
      </c>
      <c r="G738" s="53">
        <v>0</v>
      </c>
      <c r="H738" s="53">
        <v>0</v>
      </c>
      <c r="I738" s="53">
        <f t="shared" si="96"/>
        <v>39.401310224902673</v>
      </c>
      <c r="J738" s="53">
        <f t="shared" si="97"/>
        <v>0</v>
      </c>
      <c r="K738" s="53">
        <f t="shared" si="98"/>
        <v>152.32</v>
      </c>
      <c r="L738" s="53">
        <f t="shared" si="99"/>
        <v>58</v>
      </c>
      <c r="M738" s="53">
        <f t="shared" si="99"/>
        <v>48</v>
      </c>
      <c r="N738" s="53">
        <f t="shared" si="100"/>
        <v>31.512605042016805</v>
      </c>
    </row>
    <row r="739" spans="1:14" ht="15" customHeight="1" x14ac:dyDescent="0.2">
      <c r="A739" s="58">
        <v>28</v>
      </c>
      <c r="B739" s="61" t="s">
        <v>41</v>
      </c>
      <c r="C739" s="53">
        <v>44.868903730017763</v>
      </c>
      <c r="D739" s="53">
        <v>55.211096269982235</v>
      </c>
      <c r="E739" s="53">
        <v>12</v>
      </c>
      <c r="F739" s="53">
        <v>9</v>
      </c>
      <c r="G739" s="53">
        <v>0</v>
      </c>
      <c r="H739" s="53">
        <v>0</v>
      </c>
      <c r="I739" s="53">
        <f t="shared" si="96"/>
        <v>20.05843524538556</v>
      </c>
      <c r="J739" s="53">
        <f t="shared" si="97"/>
        <v>0</v>
      </c>
      <c r="K739" s="53">
        <f t="shared" si="98"/>
        <v>100.08</v>
      </c>
      <c r="L739" s="53">
        <f t="shared" si="99"/>
        <v>12</v>
      </c>
      <c r="M739" s="53">
        <f t="shared" si="99"/>
        <v>9</v>
      </c>
      <c r="N739" s="53">
        <f t="shared" si="100"/>
        <v>8.9928057553956826</v>
      </c>
    </row>
    <row r="740" spans="1:14" ht="15" customHeight="1" x14ac:dyDescent="0.2">
      <c r="A740" s="58">
        <v>29</v>
      </c>
      <c r="B740" s="61" t="s">
        <v>42</v>
      </c>
      <c r="C740" s="53">
        <v>380.8670520231214</v>
      </c>
      <c r="D740" s="53">
        <v>279.1329479768786</v>
      </c>
      <c r="E740" s="53">
        <v>104</v>
      </c>
      <c r="F740" s="53">
        <v>189</v>
      </c>
      <c r="G740" s="53">
        <v>0</v>
      </c>
      <c r="H740" s="53">
        <v>0</v>
      </c>
      <c r="I740" s="53">
        <f t="shared" si="96"/>
        <v>49.623615116102592</v>
      </c>
      <c r="J740" s="53">
        <f t="shared" si="97"/>
        <v>0</v>
      </c>
      <c r="K740" s="53">
        <f t="shared" si="98"/>
        <v>660</v>
      </c>
      <c r="L740" s="53">
        <f t="shared" si="99"/>
        <v>104</v>
      </c>
      <c r="M740" s="53">
        <f t="shared" si="99"/>
        <v>189</v>
      </c>
      <c r="N740" s="53">
        <f t="shared" si="100"/>
        <v>28.636363636363637</v>
      </c>
    </row>
    <row r="741" spans="1:14" ht="15" customHeight="1" x14ac:dyDescent="0.2">
      <c r="A741" s="58">
        <v>30</v>
      </c>
      <c r="B741" s="61" t="s">
        <v>43</v>
      </c>
      <c r="C741" s="53">
        <v>576.51514285714291</v>
      </c>
      <c r="D741" s="53">
        <v>223.49485714285709</v>
      </c>
      <c r="E741" s="53">
        <v>44</v>
      </c>
      <c r="F741" s="53">
        <v>43</v>
      </c>
      <c r="G741" s="53">
        <v>0</v>
      </c>
      <c r="H741" s="53">
        <v>0</v>
      </c>
      <c r="I741" s="53">
        <f t="shared" si="96"/>
        <v>7.4586072079385346</v>
      </c>
      <c r="J741" s="53">
        <f t="shared" si="97"/>
        <v>0</v>
      </c>
      <c r="K741" s="53">
        <f t="shared" si="98"/>
        <v>800.01</v>
      </c>
      <c r="L741" s="53">
        <f t="shared" si="99"/>
        <v>44</v>
      </c>
      <c r="M741" s="53">
        <f t="shared" si="99"/>
        <v>43</v>
      </c>
      <c r="N741" s="53">
        <f t="shared" si="100"/>
        <v>5.3749328133398331</v>
      </c>
    </row>
    <row r="742" spans="1:14" ht="15" customHeight="1" x14ac:dyDescent="0.2">
      <c r="A742" s="58">
        <v>31</v>
      </c>
      <c r="B742" s="61" t="s">
        <v>44</v>
      </c>
      <c r="C742" s="53">
        <v>206.76755147606053</v>
      </c>
      <c r="D742" s="53">
        <v>61.232448523939468</v>
      </c>
      <c r="E742" s="53">
        <v>30</v>
      </c>
      <c r="F742" s="53">
        <v>32</v>
      </c>
      <c r="G742" s="53">
        <v>0</v>
      </c>
      <c r="H742" s="53">
        <v>0</v>
      </c>
      <c r="I742" s="53">
        <f t="shared" si="96"/>
        <v>15.476316168354371</v>
      </c>
      <c r="J742" s="53">
        <f t="shared" si="97"/>
        <v>0</v>
      </c>
      <c r="K742" s="53">
        <f t="shared" si="98"/>
        <v>268</v>
      </c>
      <c r="L742" s="53">
        <f t="shared" si="99"/>
        <v>30</v>
      </c>
      <c r="M742" s="53">
        <f t="shared" si="99"/>
        <v>32</v>
      </c>
      <c r="N742" s="53">
        <f t="shared" si="100"/>
        <v>11.940298507462686</v>
      </c>
    </row>
    <row r="743" spans="1:14" ht="15" customHeight="1" x14ac:dyDescent="0.2">
      <c r="A743" s="58">
        <v>32</v>
      </c>
      <c r="B743" s="61" t="s">
        <v>45</v>
      </c>
      <c r="C743" s="53">
        <v>234.27823925391445</v>
      </c>
      <c r="D743" s="53">
        <v>544.72176074608558</v>
      </c>
      <c r="E743" s="53">
        <v>25</v>
      </c>
      <c r="F743" s="53">
        <v>32.619999999999997</v>
      </c>
      <c r="G743" s="53">
        <v>0</v>
      </c>
      <c r="H743" s="53">
        <v>0</v>
      </c>
      <c r="I743" s="53">
        <f t="shared" si="96"/>
        <v>13.923614973324913</v>
      </c>
      <c r="J743" s="53">
        <f t="shared" si="97"/>
        <v>0</v>
      </c>
      <c r="K743" s="53">
        <f t="shared" si="98"/>
        <v>779</v>
      </c>
      <c r="L743" s="53">
        <f t="shared" si="99"/>
        <v>25</v>
      </c>
      <c r="M743" s="53">
        <f t="shared" si="99"/>
        <v>32.619999999999997</v>
      </c>
      <c r="N743" s="53">
        <f t="shared" si="100"/>
        <v>4.1874197689345314</v>
      </c>
    </row>
    <row r="744" spans="1:14" ht="15" customHeight="1" x14ac:dyDescent="0.2">
      <c r="A744" s="58">
        <v>33</v>
      </c>
      <c r="B744" s="61" t="s">
        <v>46</v>
      </c>
      <c r="C744" s="53">
        <v>0</v>
      </c>
      <c r="D744" s="53">
        <v>0</v>
      </c>
      <c r="E744" s="53">
        <v>0</v>
      </c>
      <c r="F744" s="53">
        <v>0</v>
      </c>
      <c r="G744" s="53">
        <v>0</v>
      </c>
      <c r="H744" s="53">
        <v>0</v>
      </c>
      <c r="I744" s="53" t="e">
        <f t="shared" si="96"/>
        <v>#DIV/0!</v>
      </c>
      <c r="J744" s="53" t="e">
        <f t="shared" si="97"/>
        <v>#DIV/0!</v>
      </c>
      <c r="K744" s="53">
        <f t="shared" si="98"/>
        <v>0</v>
      </c>
      <c r="L744" s="53">
        <f t="shared" si="99"/>
        <v>0</v>
      </c>
      <c r="M744" s="53">
        <f t="shared" si="99"/>
        <v>0</v>
      </c>
      <c r="N744" s="53" t="e">
        <f t="shared" si="100"/>
        <v>#DIV/0!</v>
      </c>
    </row>
    <row r="745" spans="1:14" ht="15" customHeight="1" x14ac:dyDescent="0.2">
      <c r="A745" s="58">
        <v>34</v>
      </c>
      <c r="B745" s="61" t="s">
        <v>47</v>
      </c>
      <c r="C745" s="53">
        <v>598.50707724304141</v>
      </c>
      <c r="D745" s="53">
        <v>67.272922756958565</v>
      </c>
      <c r="E745" s="53">
        <v>148</v>
      </c>
      <c r="F745" s="53">
        <v>163</v>
      </c>
      <c r="G745" s="53">
        <v>0</v>
      </c>
      <c r="H745" s="53">
        <v>0</v>
      </c>
      <c r="I745" s="53">
        <f t="shared" si="96"/>
        <v>27.234431504275943</v>
      </c>
      <c r="J745" s="53">
        <f t="shared" si="97"/>
        <v>0</v>
      </c>
      <c r="K745" s="53">
        <f t="shared" si="98"/>
        <v>665.78</v>
      </c>
      <c r="L745" s="53">
        <f t="shared" si="99"/>
        <v>148</v>
      </c>
      <c r="M745" s="53">
        <f t="shared" si="99"/>
        <v>163</v>
      </c>
      <c r="N745" s="53">
        <f t="shared" si="100"/>
        <v>24.482561807203581</v>
      </c>
    </row>
    <row r="746" spans="1:14" ht="15" customHeight="1" x14ac:dyDescent="0.2">
      <c r="A746" s="58">
        <v>35</v>
      </c>
      <c r="B746" s="61" t="s">
        <v>48</v>
      </c>
      <c r="C746" s="53">
        <v>1212.121212121212</v>
      </c>
      <c r="D746" s="53">
        <v>37.878787878787989</v>
      </c>
      <c r="E746" s="53">
        <v>484</v>
      </c>
      <c r="F746" s="53">
        <v>284.49</v>
      </c>
      <c r="G746" s="53">
        <v>0</v>
      </c>
      <c r="H746" s="53">
        <v>0</v>
      </c>
      <c r="I746" s="53">
        <f t="shared" si="96"/>
        <v>23.470425000000002</v>
      </c>
      <c r="J746" s="53">
        <f t="shared" si="97"/>
        <v>0</v>
      </c>
      <c r="K746" s="53">
        <f t="shared" si="98"/>
        <v>1250</v>
      </c>
      <c r="L746" s="53">
        <f t="shared" si="99"/>
        <v>484</v>
      </c>
      <c r="M746" s="53">
        <f t="shared" si="99"/>
        <v>284.49</v>
      </c>
      <c r="N746" s="53">
        <f t="shared" si="100"/>
        <v>22.7592</v>
      </c>
    </row>
    <row r="747" spans="1:14" ht="15" customHeight="1" x14ac:dyDescent="0.2">
      <c r="A747" s="58">
        <v>36</v>
      </c>
      <c r="B747" s="61" t="s">
        <v>49</v>
      </c>
      <c r="C747" s="53">
        <v>182.36</v>
      </c>
      <c r="D747" s="53">
        <v>5.6399999999999864</v>
      </c>
      <c r="E747" s="53">
        <v>185</v>
      </c>
      <c r="F747" s="53">
        <v>159</v>
      </c>
      <c r="G747" s="53">
        <v>0</v>
      </c>
      <c r="H747" s="53">
        <v>0</v>
      </c>
      <c r="I747" s="53">
        <f t="shared" si="96"/>
        <v>87.190173283614826</v>
      </c>
      <c r="J747" s="53">
        <f t="shared" si="97"/>
        <v>0</v>
      </c>
      <c r="K747" s="53">
        <f t="shared" si="98"/>
        <v>188</v>
      </c>
      <c r="L747" s="53">
        <f t="shared" si="99"/>
        <v>185</v>
      </c>
      <c r="M747" s="53">
        <f t="shared" si="99"/>
        <v>159</v>
      </c>
      <c r="N747" s="53">
        <f t="shared" si="100"/>
        <v>84.574468085106375</v>
      </c>
    </row>
    <row r="748" spans="1:14" ht="15" customHeight="1" x14ac:dyDescent="0.2">
      <c r="A748" s="66"/>
      <c r="B748" s="67" t="s">
        <v>6</v>
      </c>
      <c r="C748" s="54">
        <f t="shared" ref="C748:H748" si="101">SUM(C712:C747)</f>
        <v>30724.693355032752</v>
      </c>
      <c r="D748" s="54">
        <f t="shared" si="101"/>
        <v>9122.6766449672523</v>
      </c>
      <c r="E748" s="54">
        <f t="shared" si="101"/>
        <v>12096</v>
      </c>
      <c r="F748" s="54">
        <f t="shared" si="101"/>
        <v>15009.320000000002</v>
      </c>
      <c r="G748" s="54">
        <f t="shared" si="101"/>
        <v>0</v>
      </c>
      <c r="H748" s="54">
        <f t="shared" si="101"/>
        <v>0</v>
      </c>
      <c r="I748" s="54">
        <f t="shared" si="96"/>
        <v>48.851000159913561</v>
      </c>
      <c r="J748" s="54">
        <f t="shared" si="97"/>
        <v>0</v>
      </c>
      <c r="K748" s="54">
        <f t="shared" si="98"/>
        <v>39847.370000000003</v>
      </c>
      <c r="L748" s="54">
        <f t="shared" si="99"/>
        <v>12096</v>
      </c>
      <c r="M748" s="54">
        <f t="shared" si="99"/>
        <v>15009.320000000002</v>
      </c>
      <c r="N748" s="54">
        <f t="shared" si="100"/>
        <v>37.667027961945799</v>
      </c>
    </row>
    <row r="749" spans="1:14" ht="15" customHeight="1" x14ac:dyDescent="0.2">
      <c r="A749" s="109" t="s">
        <v>74</v>
      </c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</row>
    <row r="750" spans="1:14" ht="15" customHeight="1" x14ac:dyDescent="0.2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</row>
    <row r="751" spans="1:14" ht="15" customHeight="1" x14ac:dyDescent="0.2">
      <c r="A751" s="111" t="str">
        <f>A3</f>
        <v>Disbursements under Crop Loans - 30.09.2020</v>
      </c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</row>
    <row r="752" spans="1:14" ht="15" customHeight="1" x14ac:dyDescent="0.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112" t="s">
        <v>2</v>
      </c>
      <c r="L752" s="112"/>
      <c r="M752" s="112"/>
      <c r="N752" s="112"/>
    </row>
    <row r="753" spans="1:14" ht="39.950000000000003" customHeight="1" x14ac:dyDescent="0.2">
      <c r="A753" s="113" t="s">
        <v>3</v>
      </c>
      <c r="B753" s="113" t="s">
        <v>56</v>
      </c>
      <c r="C753" s="102" t="str">
        <f>C5</f>
        <v>Crop Loan Target 
ACP 2020-21</v>
      </c>
      <c r="D753" s="102"/>
      <c r="E753" s="116" t="str">
        <f>E5</f>
        <v>Cumulative Achievement from 
01.04.2020</v>
      </c>
      <c r="F753" s="117"/>
      <c r="G753" s="117"/>
      <c r="H753" s="118"/>
      <c r="I753" s="102" t="s">
        <v>5</v>
      </c>
      <c r="J753" s="102"/>
      <c r="K753" s="102" t="s">
        <v>6</v>
      </c>
      <c r="L753" s="102"/>
      <c r="M753" s="102"/>
      <c r="N753" s="102"/>
    </row>
    <row r="754" spans="1:14" ht="15" customHeight="1" x14ac:dyDescent="0.2">
      <c r="A754" s="114"/>
      <c r="B754" s="114"/>
      <c r="C754" s="103" t="s">
        <v>7</v>
      </c>
      <c r="D754" s="103" t="s">
        <v>8</v>
      </c>
      <c r="E754" s="105" t="s">
        <v>7</v>
      </c>
      <c r="F754" s="106"/>
      <c r="G754" s="105" t="s">
        <v>8</v>
      </c>
      <c r="H754" s="106"/>
      <c r="I754" s="103" t="s">
        <v>7</v>
      </c>
      <c r="J754" s="103" t="s">
        <v>8</v>
      </c>
      <c r="K754" s="103" t="s">
        <v>9</v>
      </c>
      <c r="L754" s="107" t="s">
        <v>10</v>
      </c>
      <c r="M754" s="107"/>
      <c r="N754" s="103" t="s">
        <v>11</v>
      </c>
    </row>
    <row r="755" spans="1:14" ht="15" customHeight="1" x14ac:dyDescent="0.2">
      <c r="A755" s="115"/>
      <c r="B755" s="115"/>
      <c r="C755" s="104"/>
      <c r="D755" s="104"/>
      <c r="E755" s="57" t="s">
        <v>12</v>
      </c>
      <c r="F755" s="57" t="s">
        <v>13</v>
      </c>
      <c r="G755" s="57" t="s">
        <v>12</v>
      </c>
      <c r="H755" s="57" t="s">
        <v>13</v>
      </c>
      <c r="I755" s="104"/>
      <c r="J755" s="104"/>
      <c r="K755" s="104"/>
      <c r="L755" s="57" t="s">
        <v>12</v>
      </c>
      <c r="M755" s="57" t="s">
        <v>13</v>
      </c>
      <c r="N755" s="104"/>
    </row>
    <row r="756" spans="1:14" ht="15" customHeight="1" x14ac:dyDescent="0.2">
      <c r="A756" s="58">
        <v>1</v>
      </c>
      <c r="B756" s="61" t="s">
        <v>14</v>
      </c>
      <c r="C756" s="53">
        <v>10988.730322696149</v>
      </c>
      <c r="D756" s="53">
        <v>5927.4796773038506</v>
      </c>
      <c r="E756" s="53">
        <v>9801</v>
      </c>
      <c r="F756" s="53">
        <v>11452</v>
      </c>
      <c r="G756" s="53">
        <v>0</v>
      </c>
      <c r="H756" s="53">
        <v>0</v>
      </c>
      <c r="I756" s="53">
        <f t="shared" ref="I756:I792" si="102">(F756/C756)*100</f>
        <v>104.21586173924946</v>
      </c>
      <c r="J756" s="53">
        <f t="shared" ref="J756:J792" si="103">(H756/D756)*100</f>
        <v>0</v>
      </c>
      <c r="K756" s="53">
        <f t="shared" ref="K756:K792" si="104">C756+D756</f>
        <v>16916.21</v>
      </c>
      <c r="L756" s="53">
        <f t="shared" ref="L756:M792" si="105">E756+G756</f>
        <v>9801</v>
      </c>
      <c r="M756" s="53">
        <f t="shared" si="105"/>
        <v>11452</v>
      </c>
      <c r="N756" s="53">
        <f t="shared" ref="N756:N792" si="106">(M756/K756)*100</f>
        <v>67.698379246888052</v>
      </c>
    </row>
    <row r="757" spans="1:14" ht="15" customHeight="1" x14ac:dyDescent="0.2">
      <c r="A757" s="58">
        <v>2</v>
      </c>
      <c r="B757" s="61" t="s">
        <v>15</v>
      </c>
      <c r="C757" s="53">
        <v>3610</v>
      </c>
      <c r="D757" s="53">
        <v>190</v>
      </c>
      <c r="E757" s="53">
        <v>3555</v>
      </c>
      <c r="F757" s="53">
        <v>3486</v>
      </c>
      <c r="G757" s="53">
        <v>0</v>
      </c>
      <c r="H757" s="53">
        <v>0</v>
      </c>
      <c r="I757" s="53">
        <f t="shared" si="102"/>
        <v>96.56509695290859</v>
      </c>
      <c r="J757" s="53">
        <f t="shared" si="103"/>
        <v>0</v>
      </c>
      <c r="K757" s="53">
        <f t="shared" si="104"/>
        <v>3800</v>
      </c>
      <c r="L757" s="53">
        <f t="shared" si="105"/>
        <v>3555</v>
      </c>
      <c r="M757" s="53">
        <f t="shared" si="105"/>
        <v>3486</v>
      </c>
      <c r="N757" s="53">
        <f t="shared" si="106"/>
        <v>91.736842105263165</v>
      </c>
    </row>
    <row r="758" spans="1:14" ht="15" customHeight="1" x14ac:dyDescent="0.2">
      <c r="A758" s="58">
        <v>3</v>
      </c>
      <c r="B758" s="61" t="s">
        <v>16</v>
      </c>
      <c r="C758" s="53">
        <v>7200</v>
      </c>
      <c r="D758" s="53">
        <v>1800</v>
      </c>
      <c r="E758" s="53">
        <v>4028</v>
      </c>
      <c r="F758" s="53">
        <v>4056</v>
      </c>
      <c r="G758" s="53">
        <v>0</v>
      </c>
      <c r="H758" s="53">
        <v>0</v>
      </c>
      <c r="I758" s="53">
        <f t="shared" si="102"/>
        <v>56.333333333333336</v>
      </c>
      <c r="J758" s="53">
        <f t="shared" si="103"/>
        <v>0</v>
      </c>
      <c r="K758" s="53">
        <f t="shared" si="104"/>
        <v>9000</v>
      </c>
      <c r="L758" s="53">
        <f t="shared" si="105"/>
        <v>4028</v>
      </c>
      <c r="M758" s="53">
        <f t="shared" si="105"/>
        <v>4056</v>
      </c>
      <c r="N758" s="53">
        <f t="shared" si="106"/>
        <v>45.066666666666663</v>
      </c>
    </row>
    <row r="759" spans="1:14" ht="15" customHeight="1" x14ac:dyDescent="0.2">
      <c r="A759" s="58">
        <v>4</v>
      </c>
      <c r="B759" s="61" t="s">
        <v>17</v>
      </c>
      <c r="C759" s="53">
        <v>731.28298415775396</v>
      </c>
      <c r="D759" s="53">
        <v>183.02701584224599</v>
      </c>
      <c r="E759" s="53">
        <v>1004</v>
      </c>
      <c r="F759" s="53">
        <v>758.08</v>
      </c>
      <c r="G759" s="53">
        <v>0</v>
      </c>
      <c r="H759" s="53">
        <v>0</v>
      </c>
      <c r="I759" s="53">
        <f t="shared" si="102"/>
        <v>103.66438388732773</v>
      </c>
      <c r="J759" s="53">
        <f t="shared" si="103"/>
        <v>0</v>
      </c>
      <c r="K759" s="53">
        <f t="shared" si="104"/>
        <v>914.31</v>
      </c>
      <c r="L759" s="53">
        <f t="shared" si="105"/>
        <v>1004</v>
      </c>
      <c r="M759" s="53">
        <f t="shared" si="105"/>
        <v>758.08</v>
      </c>
      <c r="N759" s="53">
        <f t="shared" si="106"/>
        <v>82.912797628812996</v>
      </c>
    </row>
    <row r="760" spans="1:14" ht="15" customHeight="1" x14ac:dyDescent="0.2">
      <c r="A760" s="58">
        <v>5</v>
      </c>
      <c r="B760" s="61" t="s">
        <v>18</v>
      </c>
      <c r="C760" s="53">
        <v>718.48739495798316</v>
      </c>
      <c r="D760" s="53">
        <v>181.51260504201684</v>
      </c>
      <c r="E760" s="53">
        <v>638</v>
      </c>
      <c r="F760" s="53">
        <v>630</v>
      </c>
      <c r="G760" s="53">
        <v>0</v>
      </c>
      <c r="H760" s="53">
        <v>0</v>
      </c>
      <c r="I760" s="53">
        <f t="shared" si="102"/>
        <v>87.684210526315795</v>
      </c>
      <c r="J760" s="53">
        <f t="shared" si="103"/>
        <v>0</v>
      </c>
      <c r="K760" s="53">
        <f t="shared" si="104"/>
        <v>900</v>
      </c>
      <c r="L760" s="53">
        <f t="shared" si="105"/>
        <v>638</v>
      </c>
      <c r="M760" s="53">
        <f t="shared" si="105"/>
        <v>630</v>
      </c>
      <c r="N760" s="53">
        <f t="shared" si="106"/>
        <v>70</v>
      </c>
    </row>
    <row r="761" spans="1:14" ht="15" customHeight="1" x14ac:dyDescent="0.2">
      <c r="A761" s="58">
        <v>6</v>
      </c>
      <c r="B761" s="61" t="s">
        <v>19</v>
      </c>
      <c r="C761" s="53">
        <v>238.65133384564717</v>
      </c>
      <c r="D761" s="53">
        <v>16.348666154352827</v>
      </c>
      <c r="E761" s="53">
        <v>120</v>
      </c>
      <c r="F761" s="53">
        <v>111</v>
      </c>
      <c r="G761" s="53">
        <v>0</v>
      </c>
      <c r="H761" s="53">
        <v>0</v>
      </c>
      <c r="I761" s="53">
        <f t="shared" si="102"/>
        <v>46.511367948939103</v>
      </c>
      <c r="J761" s="53">
        <f t="shared" si="103"/>
        <v>0</v>
      </c>
      <c r="K761" s="53">
        <f t="shared" si="104"/>
        <v>255</v>
      </c>
      <c r="L761" s="53">
        <f t="shared" si="105"/>
        <v>120</v>
      </c>
      <c r="M761" s="53">
        <f t="shared" si="105"/>
        <v>111</v>
      </c>
      <c r="N761" s="53">
        <f t="shared" si="106"/>
        <v>43.529411764705884</v>
      </c>
    </row>
    <row r="762" spans="1:14" ht="15" customHeight="1" x14ac:dyDescent="0.2">
      <c r="A762" s="58">
        <v>7</v>
      </c>
      <c r="B762" s="61" t="s">
        <v>20</v>
      </c>
      <c r="C762" s="53">
        <v>2783.7022628506211</v>
      </c>
      <c r="D762" s="53">
        <v>309.29773714937892</v>
      </c>
      <c r="E762" s="53">
        <v>1230</v>
      </c>
      <c r="F762" s="53">
        <v>1188.18</v>
      </c>
      <c r="G762" s="53">
        <v>0</v>
      </c>
      <c r="H762" s="53">
        <v>0</v>
      </c>
      <c r="I762" s="53">
        <f t="shared" si="102"/>
        <v>42.683444126070327</v>
      </c>
      <c r="J762" s="53">
        <f t="shared" si="103"/>
        <v>0</v>
      </c>
      <c r="K762" s="53">
        <f t="shared" si="104"/>
        <v>3093</v>
      </c>
      <c r="L762" s="53">
        <f t="shared" si="105"/>
        <v>1230</v>
      </c>
      <c r="M762" s="53">
        <f t="shared" si="105"/>
        <v>1188.18</v>
      </c>
      <c r="N762" s="53">
        <f t="shared" si="106"/>
        <v>38.415130940834139</v>
      </c>
    </row>
    <row r="763" spans="1:14" ht="15" customHeight="1" x14ac:dyDescent="0.2">
      <c r="A763" s="58">
        <v>8</v>
      </c>
      <c r="B763" s="61" t="s">
        <v>21</v>
      </c>
      <c r="C763" s="53">
        <v>758.92857142857144</v>
      </c>
      <c r="D763" s="53">
        <v>91.071428571428555</v>
      </c>
      <c r="E763" s="53">
        <v>121</v>
      </c>
      <c r="F763" s="53">
        <v>102.32</v>
      </c>
      <c r="G763" s="53">
        <v>0</v>
      </c>
      <c r="H763" s="53">
        <v>0</v>
      </c>
      <c r="I763" s="53">
        <f t="shared" si="102"/>
        <v>13.482164705882353</v>
      </c>
      <c r="J763" s="53">
        <f t="shared" si="103"/>
        <v>0</v>
      </c>
      <c r="K763" s="53">
        <f t="shared" si="104"/>
        <v>850</v>
      </c>
      <c r="L763" s="53">
        <f t="shared" si="105"/>
        <v>121</v>
      </c>
      <c r="M763" s="53">
        <f t="shared" si="105"/>
        <v>102.32</v>
      </c>
      <c r="N763" s="53">
        <f t="shared" si="106"/>
        <v>12.037647058823527</v>
      </c>
    </row>
    <row r="764" spans="1:14" ht="15" customHeight="1" x14ac:dyDescent="0.2">
      <c r="A764" s="58">
        <v>9</v>
      </c>
      <c r="B764" s="61" t="s">
        <v>22</v>
      </c>
      <c r="C764" s="53">
        <v>4067.6441</v>
      </c>
      <c r="D764" s="53">
        <v>746.13589999999976</v>
      </c>
      <c r="E764" s="53">
        <v>3787</v>
      </c>
      <c r="F764" s="53">
        <v>3478</v>
      </c>
      <c r="G764" s="53">
        <v>0</v>
      </c>
      <c r="H764" s="53">
        <v>0</v>
      </c>
      <c r="I764" s="53">
        <f t="shared" si="102"/>
        <v>85.504039057891021</v>
      </c>
      <c r="J764" s="53">
        <f t="shared" si="103"/>
        <v>0</v>
      </c>
      <c r="K764" s="53">
        <f t="shared" si="104"/>
        <v>4813.78</v>
      </c>
      <c r="L764" s="53">
        <f t="shared" si="105"/>
        <v>3787</v>
      </c>
      <c r="M764" s="53">
        <f t="shared" si="105"/>
        <v>3478</v>
      </c>
      <c r="N764" s="53">
        <f t="shared" si="106"/>
        <v>72.25091300391793</v>
      </c>
    </row>
    <row r="765" spans="1:14" ht="15" customHeight="1" x14ac:dyDescent="0.2">
      <c r="A765" s="58">
        <v>10</v>
      </c>
      <c r="B765" s="61" t="s">
        <v>23</v>
      </c>
      <c r="C765" s="53">
        <v>224.37192663316583</v>
      </c>
      <c r="D765" s="53">
        <v>39.798073366834188</v>
      </c>
      <c r="E765" s="53">
        <v>112</v>
      </c>
      <c r="F765" s="53">
        <v>105</v>
      </c>
      <c r="G765" s="53">
        <v>0</v>
      </c>
      <c r="H765" s="53">
        <v>0</v>
      </c>
      <c r="I765" s="53">
        <f t="shared" si="102"/>
        <v>46.797298385581229</v>
      </c>
      <c r="J765" s="53">
        <f t="shared" si="103"/>
        <v>0</v>
      </c>
      <c r="K765" s="53">
        <f t="shared" si="104"/>
        <v>264.17</v>
      </c>
      <c r="L765" s="53">
        <f t="shared" si="105"/>
        <v>112</v>
      </c>
      <c r="M765" s="53">
        <f t="shared" si="105"/>
        <v>105</v>
      </c>
      <c r="N765" s="53">
        <f t="shared" si="106"/>
        <v>39.74713252829617</v>
      </c>
    </row>
    <row r="766" spans="1:14" ht="15" customHeight="1" x14ac:dyDescent="0.2">
      <c r="A766" s="58">
        <v>11</v>
      </c>
      <c r="B766" s="61" t="s">
        <v>24</v>
      </c>
      <c r="C766" s="53">
        <v>210.59999999999997</v>
      </c>
      <c r="D766" s="53">
        <v>23.400000000000034</v>
      </c>
      <c r="E766" s="53">
        <v>277</v>
      </c>
      <c r="F766" s="53">
        <v>162.28800000000001</v>
      </c>
      <c r="G766" s="53">
        <v>0</v>
      </c>
      <c r="H766" s="53">
        <v>0</v>
      </c>
      <c r="I766" s="53">
        <f t="shared" si="102"/>
        <v>77.05982905982907</v>
      </c>
      <c r="J766" s="53">
        <f t="shared" si="103"/>
        <v>0</v>
      </c>
      <c r="K766" s="53">
        <f t="shared" si="104"/>
        <v>234</v>
      </c>
      <c r="L766" s="53">
        <f t="shared" si="105"/>
        <v>277</v>
      </c>
      <c r="M766" s="53">
        <f t="shared" si="105"/>
        <v>162.28800000000001</v>
      </c>
      <c r="N766" s="53">
        <f t="shared" si="106"/>
        <v>69.353846153846149</v>
      </c>
    </row>
    <row r="767" spans="1:14" ht="15" customHeight="1" x14ac:dyDescent="0.2">
      <c r="A767" s="58">
        <v>12</v>
      </c>
      <c r="B767" s="61" t="s">
        <v>25</v>
      </c>
      <c r="C767" s="53">
        <v>4843.6927452311356</v>
      </c>
      <c r="D767" s="53">
        <v>1138.6272547688641</v>
      </c>
      <c r="E767" s="53">
        <v>2522</v>
      </c>
      <c r="F767" s="53">
        <v>2378.7399999999998</v>
      </c>
      <c r="G767" s="53">
        <v>0</v>
      </c>
      <c r="H767" s="53">
        <v>0</v>
      </c>
      <c r="I767" s="53">
        <f t="shared" si="102"/>
        <v>49.11005146521714</v>
      </c>
      <c r="J767" s="53">
        <f t="shared" si="103"/>
        <v>0</v>
      </c>
      <c r="K767" s="53">
        <f t="shared" si="104"/>
        <v>5982.32</v>
      </c>
      <c r="L767" s="53">
        <f t="shared" si="105"/>
        <v>2522</v>
      </c>
      <c r="M767" s="53">
        <f t="shared" si="105"/>
        <v>2378.7399999999998</v>
      </c>
      <c r="N767" s="53">
        <f t="shared" si="106"/>
        <v>39.762834485617624</v>
      </c>
    </row>
    <row r="768" spans="1:14" ht="15" customHeight="1" x14ac:dyDescent="0.2">
      <c r="A768" s="58">
        <v>13</v>
      </c>
      <c r="B768" s="61" t="s">
        <v>26</v>
      </c>
      <c r="C768" s="53">
        <v>4186.2294837286036</v>
      </c>
      <c r="D768" s="53">
        <v>526.07051627139663</v>
      </c>
      <c r="E768" s="53">
        <v>5889</v>
      </c>
      <c r="F768" s="53">
        <v>7211.53</v>
      </c>
      <c r="G768" s="53">
        <v>0</v>
      </c>
      <c r="H768" s="53">
        <v>0</v>
      </c>
      <c r="I768" s="53">
        <f t="shared" si="102"/>
        <v>172.26790905826817</v>
      </c>
      <c r="J768" s="53">
        <f t="shared" si="103"/>
        <v>0</v>
      </c>
      <c r="K768" s="53">
        <f t="shared" si="104"/>
        <v>4712.3</v>
      </c>
      <c r="L768" s="53">
        <f t="shared" si="105"/>
        <v>5889</v>
      </c>
      <c r="M768" s="53">
        <f t="shared" si="105"/>
        <v>7211.53</v>
      </c>
      <c r="N768" s="53">
        <f t="shared" si="106"/>
        <v>153.03630923328311</v>
      </c>
    </row>
    <row r="769" spans="1:14" ht="15" customHeight="1" x14ac:dyDescent="0.2">
      <c r="A769" s="58">
        <v>14</v>
      </c>
      <c r="B769" s="61" t="s">
        <v>27</v>
      </c>
      <c r="C769" s="53">
        <v>10768.414600000002</v>
      </c>
      <c r="D769" s="53">
        <v>4679.5853999999981</v>
      </c>
      <c r="E769" s="53">
        <v>10077</v>
      </c>
      <c r="F769" s="53">
        <v>8321</v>
      </c>
      <c r="G769" s="53">
        <v>0</v>
      </c>
      <c r="H769" s="53">
        <v>0</v>
      </c>
      <c r="I769" s="53">
        <f t="shared" si="102"/>
        <v>77.272284817116883</v>
      </c>
      <c r="J769" s="53">
        <f t="shared" si="103"/>
        <v>0</v>
      </c>
      <c r="K769" s="53">
        <f t="shared" si="104"/>
        <v>15448</v>
      </c>
      <c r="L769" s="53">
        <f t="shared" si="105"/>
        <v>10077</v>
      </c>
      <c r="M769" s="53">
        <f t="shared" si="105"/>
        <v>8321</v>
      </c>
      <c r="N769" s="53">
        <f t="shared" si="106"/>
        <v>53.86457793889177</v>
      </c>
    </row>
    <row r="770" spans="1:14" ht="15" customHeight="1" x14ac:dyDescent="0.2">
      <c r="A770" s="58">
        <v>15</v>
      </c>
      <c r="B770" s="61" t="s">
        <v>28</v>
      </c>
      <c r="C770" s="53">
        <v>2840.4986256870961</v>
      </c>
      <c r="D770" s="53">
        <v>2840.5013743129039</v>
      </c>
      <c r="E770" s="53">
        <v>938</v>
      </c>
      <c r="F770" s="53">
        <v>1439</v>
      </c>
      <c r="G770" s="53">
        <v>0</v>
      </c>
      <c r="H770" s="53">
        <v>0</v>
      </c>
      <c r="I770" s="53">
        <f t="shared" si="102"/>
        <v>50.660119564462605</v>
      </c>
      <c r="J770" s="53">
        <f t="shared" si="103"/>
        <v>0</v>
      </c>
      <c r="K770" s="53">
        <f t="shared" si="104"/>
        <v>5681</v>
      </c>
      <c r="L770" s="53">
        <f t="shared" si="105"/>
        <v>938</v>
      </c>
      <c r="M770" s="53">
        <f t="shared" si="105"/>
        <v>1439</v>
      </c>
      <c r="N770" s="53">
        <f t="shared" si="106"/>
        <v>25.330047526843863</v>
      </c>
    </row>
    <row r="771" spans="1:14" ht="15" customHeight="1" x14ac:dyDescent="0.2">
      <c r="A771" s="58">
        <v>16</v>
      </c>
      <c r="B771" s="61" t="s">
        <v>29</v>
      </c>
      <c r="C771" s="53">
        <v>6395.3324679505122</v>
      </c>
      <c r="D771" s="53">
        <v>1607.6675320494878</v>
      </c>
      <c r="E771" s="53">
        <v>6</v>
      </c>
      <c r="F771" s="53">
        <v>10</v>
      </c>
      <c r="G771" s="53">
        <v>0</v>
      </c>
      <c r="H771" s="53">
        <v>0</v>
      </c>
      <c r="I771" s="53">
        <f t="shared" si="102"/>
        <v>0.15636403658627401</v>
      </c>
      <c r="J771" s="53">
        <f t="shared" si="103"/>
        <v>0</v>
      </c>
      <c r="K771" s="53">
        <f t="shared" si="104"/>
        <v>8003</v>
      </c>
      <c r="L771" s="53">
        <f t="shared" si="105"/>
        <v>6</v>
      </c>
      <c r="M771" s="53">
        <f t="shared" si="105"/>
        <v>10</v>
      </c>
      <c r="N771" s="53">
        <f t="shared" si="106"/>
        <v>0.12495314257153567</v>
      </c>
    </row>
    <row r="772" spans="1:14" ht="15" customHeight="1" x14ac:dyDescent="0.2">
      <c r="A772" s="58">
        <v>17</v>
      </c>
      <c r="B772" s="61" t="s">
        <v>30</v>
      </c>
      <c r="C772" s="53">
        <v>0</v>
      </c>
      <c r="D772" s="53">
        <v>0</v>
      </c>
      <c r="E772" s="53">
        <v>0</v>
      </c>
      <c r="F772" s="53">
        <v>0</v>
      </c>
      <c r="G772" s="53">
        <v>0</v>
      </c>
      <c r="H772" s="53">
        <v>0</v>
      </c>
      <c r="I772" s="53" t="e">
        <f>(F772/C772)*100</f>
        <v>#DIV/0!</v>
      </c>
      <c r="J772" s="53" t="e">
        <f>(H772/D772)*100</f>
        <v>#DIV/0!</v>
      </c>
      <c r="K772" s="53">
        <f>C772+D772</f>
        <v>0</v>
      </c>
      <c r="L772" s="53">
        <f>E772+G772</f>
        <v>0</v>
      </c>
      <c r="M772" s="53">
        <f>F772+H772</f>
        <v>0</v>
      </c>
      <c r="N772" s="53" t="e">
        <f>(M772/K772)*100</f>
        <v>#DIV/0!</v>
      </c>
    </row>
    <row r="773" spans="1:14" ht="15" customHeight="1" x14ac:dyDescent="0.2">
      <c r="A773" s="58">
        <v>18</v>
      </c>
      <c r="B773" s="65" t="s">
        <v>31</v>
      </c>
      <c r="C773" s="53">
        <v>0</v>
      </c>
      <c r="D773" s="53">
        <v>0</v>
      </c>
      <c r="E773" s="53">
        <v>0</v>
      </c>
      <c r="F773" s="53">
        <v>0</v>
      </c>
      <c r="G773" s="53">
        <v>0</v>
      </c>
      <c r="H773" s="53">
        <v>0</v>
      </c>
      <c r="I773" s="53" t="e">
        <f>(F773/C773)*100</f>
        <v>#DIV/0!</v>
      </c>
      <c r="J773" s="53" t="e">
        <f>(H773/D773)*100</f>
        <v>#DIV/0!</v>
      </c>
      <c r="K773" s="53">
        <f>C773+D773</f>
        <v>0</v>
      </c>
      <c r="L773" s="53">
        <f>E773+G773</f>
        <v>0</v>
      </c>
      <c r="M773" s="53">
        <f>F773+H773</f>
        <v>0</v>
      </c>
      <c r="N773" s="53" t="e">
        <f>(M773/K773)*100</f>
        <v>#DIV/0!</v>
      </c>
    </row>
    <row r="774" spans="1:14" ht="15" customHeight="1" x14ac:dyDescent="0.2">
      <c r="A774" s="58">
        <v>19</v>
      </c>
      <c r="B774" s="61" t="s">
        <v>32</v>
      </c>
      <c r="C774" s="53">
        <v>9396</v>
      </c>
      <c r="D774" s="53">
        <v>1404</v>
      </c>
      <c r="E774" s="53">
        <v>6735</v>
      </c>
      <c r="F774" s="53">
        <v>7615</v>
      </c>
      <c r="G774" s="53">
        <v>0</v>
      </c>
      <c r="H774" s="53">
        <v>0</v>
      </c>
      <c r="I774" s="53">
        <f t="shared" si="102"/>
        <v>81.045125585355464</v>
      </c>
      <c r="J774" s="53">
        <f t="shared" si="103"/>
        <v>0</v>
      </c>
      <c r="K774" s="53">
        <f t="shared" si="104"/>
        <v>10800</v>
      </c>
      <c r="L774" s="53">
        <f t="shared" si="105"/>
        <v>6735</v>
      </c>
      <c r="M774" s="53">
        <f t="shared" si="105"/>
        <v>7615</v>
      </c>
      <c r="N774" s="53">
        <f t="shared" si="106"/>
        <v>70.509259259259267</v>
      </c>
    </row>
    <row r="775" spans="1:14" ht="15" customHeight="1" x14ac:dyDescent="0.2">
      <c r="A775" s="58">
        <v>20</v>
      </c>
      <c r="B775" s="61" t="s">
        <v>33</v>
      </c>
      <c r="C775" s="53">
        <v>4791.2071690767216</v>
      </c>
      <c r="D775" s="53">
        <v>1197.7928309232784</v>
      </c>
      <c r="E775" s="53">
        <v>1122</v>
      </c>
      <c r="F775" s="53">
        <v>1366</v>
      </c>
      <c r="G775" s="53">
        <v>0</v>
      </c>
      <c r="H775" s="53">
        <v>0</v>
      </c>
      <c r="I775" s="53">
        <f t="shared" si="102"/>
        <v>28.510560111372346</v>
      </c>
      <c r="J775" s="53">
        <f t="shared" si="103"/>
        <v>0</v>
      </c>
      <c r="K775" s="53">
        <f t="shared" si="104"/>
        <v>5989</v>
      </c>
      <c r="L775" s="53">
        <f t="shared" si="105"/>
        <v>1122</v>
      </c>
      <c r="M775" s="53">
        <f t="shared" si="105"/>
        <v>1366</v>
      </c>
      <c r="N775" s="53">
        <f t="shared" si="106"/>
        <v>22.808482217398566</v>
      </c>
    </row>
    <row r="776" spans="1:14" ht="15" customHeight="1" x14ac:dyDescent="0.2">
      <c r="A776" s="58">
        <v>21</v>
      </c>
      <c r="B776" s="61" t="s">
        <v>34</v>
      </c>
      <c r="C776" s="53">
        <v>3835.1252873413941</v>
      </c>
      <c r="D776" s="53">
        <v>958.87471265860586</v>
      </c>
      <c r="E776" s="53">
        <v>1675</v>
      </c>
      <c r="F776" s="53">
        <v>2117</v>
      </c>
      <c r="G776" s="53">
        <v>0</v>
      </c>
      <c r="H776" s="53">
        <v>0</v>
      </c>
      <c r="I776" s="53">
        <f t="shared" si="102"/>
        <v>55.200282686659186</v>
      </c>
      <c r="J776" s="53">
        <f t="shared" si="103"/>
        <v>0</v>
      </c>
      <c r="K776" s="53">
        <f t="shared" si="104"/>
        <v>4794</v>
      </c>
      <c r="L776" s="53">
        <f t="shared" si="105"/>
        <v>1675</v>
      </c>
      <c r="M776" s="53">
        <f t="shared" si="105"/>
        <v>2117</v>
      </c>
      <c r="N776" s="53">
        <f t="shared" si="106"/>
        <v>44.159365874009175</v>
      </c>
    </row>
    <row r="777" spans="1:14" ht="15" customHeight="1" x14ac:dyDescent="0.2">
      <c r="A777" s="58">
        <v>22</v>
      </c>
      <c r="B777" s="61" t="s">
        <v>35</v>
      </c>
      <c r="C777" s="53">
        <v>15491.198730158732</v>
      </c>
      <c r="D777" s="53">
        <v>6689.3812698412694</v>
      </c>
      <c r="E777" s="53">
        <v>5253</v>
      </c>
      <c r="F777" s="53">
        <v>13916</v>
      </c>
      <c r="G777" s="53">
        <v>0</v>
      </c>
      <c r="H777" s="53">
        <v>0</v>
      </c>
      <c r="I777" s="53">
        <f t="shared" si="102"/>
        <v>89.831653717719803</v>
      </c>
      <c r="J777" s="53">
        <f t="shared" si="103"/>
        <v>0</v>
      </c>
      <c r="K777" s="53">
        <f t="shared" si="104"/>
        <v>22180.58</v>
      </c>
      <c r="L777" s="53">
        <f t="shared" si="105"/>
        <v>5253</v>
      </c>
      <c r="M777" s="53">
        <f t="shared" si="105"/>
        <v>13916</v>
      </c>
      <c r="N777" s="53">
        <f t="shared" si="106"/>
        <v>62.739567675867804</v>
      </c>
    </row>
    <row r="778" spans="1:14" ht="15" customHeight="1" x14ac:dyDescent="0.2">
      <c r="A778" s="58">
        <v>23</v>
      </c>
      <c r="B778" s="61" t="s">
        <v>36</v>
      </c>
      <c r="C778" s="53">
        <v>2785.3105069051412</v>
      </c>
      <c r="D778" s="53">
        <v>1193.6894930948588</v>
      </c>
      <c r="E778" s="53">
        <v>724</v>
      </c>
      <c r="F778" s="53">
        <v>594.47149999999999</v>
      </c>
      <c r="G778" s="53">
        <v>0</v>
      </c>
      <c r="H778" s="53">
        <v>0</v>
      </c>
      <c r="I778" s="53">
        <f t="shared" si="102"/>
        <v>21.343096165624228</v>
      </c>
      <c r="J778" s="53">
        <f t="shared" si="103"/>
        <v>0</v>
      </c>
      <c r="K778" s="53">
        <f t="shared" si="104"/>
        <v>3979</v>
      </c>
      <c r="L778" s="53">
        <f t="shared" si="105"/>
        <v>724</v>
      </c>
      <c r="M778" s="53">
        <f t="shared" si="105"/>
        <v>594.47149999999999</v>
      </c>
      <c r="N778" s="53">
        <f t="shared" si="106"/>
        <v>14.940223674290024</v>
      </c>
    </row>
    <row r="779" spans="1:14" ht="15" customHeight="1" x14ac:dyDescent="0.2">
      <c r="A779" s="58">
        <v>24</v>
      </c>
      <c r="B779" s="59" t="s">
        <v>37</v>
      </c>
      <c r="C779" s="53">
        <v>560.77837999999997</v>
      </c>
      <c r="D779" s="53">
        <v>145.49162000000001</v>
      </c>
      <c r="E779" s="53">
        <v>152</v>
      </c>
      <c r="F779" s="53">
        <v>192.61</v>
      </c>
      <c r="G779" s="53">
        <v>0</v>
      </c>
      <c r="H779" s="53">
        <v>0</v>
      </c>
      <c r="I779" s="53">
        <f>(F779/C779)*100</f>
        <v>34.346901890190566</v>
      </c>
      <c r="J779" s="53">
        <f>(H779/D779)*100</f>
        <v>0</v>
      </c>
      <c r="K779" s="53">
        <f>C779+D779</f>
        <v>706.27</v>
      </c>
      <c r="L779" s="53">
        <f>E779+G779</f>
        <v>152</v>
      </c>
      <c r="M779" s="53">
        <f>F779+H779</f>
        <v>192.61</v>
      </c>
      <c r="N779" s="53">
        <f>(M779/K779)*100</f>
        <v>27.271440100811304</v>
      </c>
    </row>
    <row r="780" spans="1:14" ht="15" customHeight="1" x14ac:dyDescent="0.2">
      <c r="A780" s="58">
        <v>25</v>
      </c>
      <c r="B780" s="61" t="s">
        <v>38</v>
      </c>
      <c r="C780" s="53">
        <v>4362.2319779929912</v>
      </c>
      <c r="D780" s="53">
        <v>1232.7680220070088</v>
      </c>
      <c r="E780" s="53">
        <v>2472</v>
      </c>
      <c r="F780" s="53">
        <v>2425</v>
      </c>
      <c r="G780" s="53">
        <v>0</v>
      </c>
      <c r="H780" s="53">
        <v>0</v>
      </c>
      <c r="I780" s="53">
        <f t="shared" si="102"/>
        <v>55.590807922042515</v>
      </c>
      <c r="J780" s="53">
        <f t="shared" si="103"/>
        <v>0</v>
      </c>
      <c r="K780" s="53">
        <f t="shared" si="104"/>
        <v>5595</v>
      </c>
      <c r="L780" s="53">
        <f t="shared" si="105"/>
        <v>2472</v>
      </c>
      <c r="M780" s="53">
        <f t="shared" si="105"/>
        <v>2425</v>
      </c>
      <c r="N780" s="53">
        <f t="shared" si="106"/>
        <v>43.342269883824841</v>
      </c>
    </row>
    <row r="781" spans="1:14" ht="15" customHeight="1" x14ac:dyDescent="0.2">
      <c r="A781" s="58">
        <v>26</v>
      </c>
      <c r="B781" s="61" t="s">
        <v>39</v>
      </c>
      <c r="C781" s="53">
        <v>5441.968285469723</v>
      </c>
      <c r="D781" s="53">
        <v>2930.3017145302774</v>
      </c>
      <c r="E781" s="53">
        <v>4973</v>
      </c>
      <c r="F781" s="53">
        <v>6851</v>
      </c>
      <c r="G781" s="53">
        <v>0</v>
      </c>
      <c r="H781" s="53">
        <v>0</v>
      </c>
      <c r="I781" s="53">
        <f t="shared" si="102"/>
        <v>125.89195012937597</v>
      </c>
      <c r="J781" s="53">
        <f t="shared" si="103"/>
        <v>0</v>
      </c>
      <c r="K781" s="53">
        <f t="shared" si="104"/>
        <v>8372.27</v>
      </c>
      <c r="L781" s="53">
        <f t="shared" si="105"/>
        <v>4973</v>
      </c>
      <c r="M781" s="53">
        <f t="shared" si="105"/>
        <v>6851</v>
      </c>
      <c r="N781" s="53">
        <f t="shared" si="106"/>
        <v>81.829659100817338</v>
      </c>
    </row>
    <row r="782" spans="1:14" ht="15" customHeight="1" x14ac:dyDescent="0.2">
      <c r="A782" s="58">
        <v>27</v>
      </c>
      <c r="B782" s="61" t="s">
        <v>40</v>
      </c>
      <c r="C782" s="53">
        <v>983.43250999999987</v>
      </c>
      <c r="D782" s="53">
        <v>246.18749000000003</v>
      </c>
      <c r="E782" s="53">
        <v>235</v>
      </c>
      <c r="F782" s="53">
        <v>296.52</v>
      </c>
      <c r="G782" s="53">
        <v>0</v>
      </c>
      <c r="H782" s="53">
        <v>0</v>
      </c>
      <c r="I782" s="53">
        <f t="shared" si="102"/>
        <v>30.151535258886248</v>
      </c>
      <c r="J782" s="53">
        <f t="shared" si="103"/>
        <v>0</v>
      </c>
      <c r="K782" s="53">
        <f t="shared" si="104"/>
        <v>1229.6199999999999</v>
      </c>
      <c r="L782" s="53">
        <f t="shared" si="105"/>
        <v>235</v>
      </c>
      <c r="M782" s="53">
        <f t="shared" si="105"/>
        <v>296.52</v>
      </c>
      <c r="N782" s="53">
        <f t="shared" si="106"/>
        <v>24.114767163839236</v>
      </c>
    </row>
    <row r="783" spans="1:14" ht="15" customHeight="1" x14ac:dyDescent="0.2">
      <c r="A783" s="58">
        <v>28</v>
      </c>
      <c r="B783" s="61" t="s">
        <v>41</v>
      </c>
      <c r="C783" s="53">
        <v>1681.3644312611016</v>
      </c>
      <c r="D783" s="53">
        <v>2068.9155687388984</v>
      </c>
      <c r="E783" s="53">
        <v>837</v>
      </c>
      <c r="F783" s="53">
        <v>1921</v>
      </c>
      <c r="G783" s="53">
        <v>0</v>
      </c>
      <c r="H783" s="53">
        <v>0</v>
      </c>
      <c r="I783" s="53">
        <f t="shared" si="102"/>
        <v>114.25244666078494</v>
      </c>
      <c r="J783" s="53">
        <f t="shared" si="103"/>
        <v>0</v>
      </c>
      <c r="K783" s="53">
        <f t="shared" si="104"/>
        <v>3750.2799999999997</v>
      </c>
      <c r="L783" s="53">
        <f t="shared" si="105"/>
        <v>837</v>
      </c>
      <c r="M783" s="53">
        <f t="shared" si="105"/>
        <v>1921</v>
      </c>
      <c r="N783" s="53">
        <f t="shared" si="106"/>
        <v>51.222842027795259</v>
      </c>
    </row>
    <row r="784" spans="1:14" ht="15" customHeight="1" x14ac:dyDescent="0.2">
      <c r="A784" s="58">
        <v>29</v>
      </c>
      <c r="B784" s="61" t="s">
        <v>42</v>
      </c>
      <c r="C784" s="53">
        <v>1096.5047013487476</v>
      </c>
      <c r="D784" s="53">
        <v>803.61529865125226</v>
      </c>
      <c r="E784" s="53">
        <v>981</v>
      </c>
      <c r="F784" s="53">
        <v>1600</v>
      </c>
      <c r="G784" s="53">
        <v>0</v>
      </c>
      <c r="H784" s="53">
        <v>0</v>
      </c>
      <c r="I784" s="53">
        <f t="shared" si="102"/>
        <v>145.91820701105354</v>
      </c>
      <c r="J784" s="53">
        <f t="shared" si="103"/>
        <v>0</v>
      </c>
      <c r="K784" s="53">
        <f t="shared" si="104"/>
        <v>1900.12</v>
      </c>
      <c r="L784" s="53">
        <f t="shared" si="105"/>
        <v>981</v>
      </c>
      <c r="M784" s="53">
        <f t="shared" si="105"/>
        <v>1600</v>
      </c>
      <c r="N784" s="53">
        <f t="shared" si="106"/>
        <v>84.2052080921205</v>
      </c>
    </row>
    <row r="785" spans="1:14" ht="15" customHeight="1" x14ac:dyDescent="0.2">
      <c r="A785" s="58">
        <v>30</v>
      </c>
      <c r="B785" s="61" t="s">
        <v>43</v>
      </c>
      <c r="C785" s="53">
        <v>2378.0952380952381</v>
      </c>
      <c r="D785" s="53">
        <v>921.90476190476193</v>
      </c>
      <c r="E785" s="53">
        <v>826</v>
      </c>
      <c r="F785" s="53">
        <v>988</v>
      </c>
      <c r="G785" s="53">
        <v>0</v>
      </c>
      <c r="H785" s="53">
        <v>0</v>
      </c>
      <c r="I785" s="53">
        <f t="shared" si="102"/>
        <v>41.545855026031234</v>
      </c>
      <c r="J785" s="53">
        <f t="shared" si="103"/>
        <v>0</v>
      </c>
      <c r="K785" s="53">
        <f t="shared" si="104"/>
        <v>3300</v>
      </c>
      <c r="L785" s="53">
        <f t="shared" si="105"/>
        <v>826</v>
      </c>
      <c r="M785" s="53">
        <f t="shared" si="105"/>
        <v>988</v>
      </c>
      <c r="N785" s="53">
        <f t="shared" si="106"/>
        <v>29.939393939393938</v>
      </c>
    </row>
    <row r="786" spans="1:14" ht="15" customHeight="1" x14ac:dyDescent="0.2">
      <c r="A786" s="58">
        <v>31</v>
      </c>
      <c r="B786" s="61" t="s">
        <v>44</v>
      </c>
      <c r="C786" s="53">
        <v>2130.1686926321013</v>
      </c>
      <c r="D786" s="53">
        <v>630.83130736789872</v>
      </c>
      <c r="E786" s="53">
        <v>638</v>
      </c>
      <c r="F786" s="53">
        <v>1274</v>
      </c>
      <c r="G786" s="53">
        <v>0</v>
      </c>
      <c r="H786" s="53">
        <v>0</v>
      </c>
      <c r="I786" s="53">
        <f t="shared" si="102"/>
        <v>59.807469915718592</v>
      </c>
      <c r="J786" s="53">
        <f t="shared" si="103"/>
        <v>0</v>
      </c>
      <c r="K786" s="53">
        <f t="shared" si="104"/>
        <v>2761</v>
      </c>
      <c r="L786" s="53">
        <f t="shared" si="105"/>
        <v>638</v>
      </c>
      <c r="M786" s="53">
        <f t="shared" si="105"/>
        <v>1274</v>
      </c>
      <c r="N786" s="53">
        <f t="shared" si="106"/>
        <v>46.142701919594344</v>
      </c>
    </row>
    <row r="787" spans="1:14" ht="15" customHeight="1" x14ac:dyDescent="0.2">
      <c r="A787" s="58">
        <v>32</v>
      </c>
      <c r="B787" s="61" t="s">
        <v>45</v>
      </c>
      <c r="C787" s="53">
        <v>5636.5118871590048</v>
      </c>
      <c r="D787" s="53">
        <v>13105.488112840994</v>
      </c>
      <c r="E787" s="53">
        <v>1243</v>
      </c>
      <c r="F787" s="53">
        <v>1540</v>
      </c>
      <c r="G787" s="53">
        <v>0</v>
      </c>
      <c r="H787" s="53">
        <v>0</v>
      </c>
      <c r="I787" s="53">
        <f t="shared" si="102"/>
        <v>27.321862010233648</v>
      </c>
      <c r="J787" s="53">
        <f t="shared" si="103"/>
        <v>0</v>
      </c>
      <c r="K787" s="53">
        <f t="shared" si="104"/>
        <v>18742</v>
      </c>
      <c r="L787" s="53">
        <f t="shared" si="105"/>
        <v>1243</v>
      </c>
      <c r="M787" s="53">
        <f t="shared" si="105"/>
        <v>1540</v>
      </c>
      <c r="N787" s="53">
        <f t="shared" si="106"/>
        <v>8.2168391847188129</v>
      </c>
    </row>
    <row r="788" spans="1:14" ht="15" customHeight="1" x14ac:dyDescent="0.2">
      <c r="A788" s="58">
        <v>33</v>
      </c>
      <c r="B788" s="61" t="s">
        <v>46</v>
      </c>
      <c r="C788" s="53">
        <v>620.2465218181818</v>
      </c>
      <c r="D788" s="53">
        <v>197.8734781818182</v>
      </c>
      <c r="E788" s="53">
        <v>179</v>
      </c>
      <c r="F788" s="53">
        <v>174</v>
      </c>
      <c r="G788" s="53">
        <v>0</v>
      </c>
      <c r="H788" s="53">
        <v>0</v>
      </c>
      <c r="I788" s="53">
        <f t="shared" si="102"/>
        <v>28.053361668186206</v>
      </c>
      <c r="J788" s="53">
        <f t="shared" si="103"/>
        <v>0</v>
      </c>
      <c r="K788" s="53">
        <f t="shared" si="104"/>
        <v>818.12</v>
      </c>
      <c r="L788" s="53">
        <f t="shared" si="105"/>
        <v>179</v>
      </c>
      <c r="M788" s="53">
        <f t="shared" si="105"/>
        <v>174</v>
      </c>
      <c r="N788" s="53">
        <f t="shared" si="106"/>
        <v>21.268273602894443</v>
      </c>
    </row>
    <row r="789" spans="1:14" ht="15" customHeight="1" x14ac:dyDescent="0.2">
      <c r="A789" s="58">
        <v>34</v>
      </c>
      <c r="B789" s="61" t="s">
        <v>47</v>
      </c>
      <c r="C789" s="53">
        <v>1795.494263042295</v>
      </c>
      <c r="D789" s="53">
        <v>201.81573695770498</v>
      </c>
      <c r="E789" s="53">
        <v>1153</v>
      </c>
      <c r="F789" s="53">
        <v>1114</v>
      </c>
      <c r="G789" s="53">
        <v>0</v>
      </c>
      <c r="H789" s="53">
        <v>0</v>
      </c>
      <c r="I789" s="53">
        <f t="shared" si="102"/>
        <v>62.044197128897117</v>
      </c>
      <c r="J789" s="53">
        <f t="shared" si="103"/>
        <v>0</v>
      </c>
      <c r="K789" s="53">
        <f t="shared" si="104"/>
        <v>1997.31</v>
      </c>
      <c r="L789" s="53">
        <f t="shared" si="105"/>
        <v>1153</v>
      </c>
      <c r="M789" s="53">
        <f t="shared" si="105"/>
        <v>1114</v>
      </c>
      <c r="N789" s="53">
        <f t="shared" si="106"/>
        <v>55.775017398400848</v>
      </c>
    </row>
    <row r="790" spans="1:14" ht="15" customHeight="1" x14ac:dyDescent="0.2">
      <c r="A790" s="58">
        <v>35</v>
      </c>
      <c r="B790" s="61" t="s">
        <v>48</v>
      </c>
      <c r="C790" s="53">
        <v>1212.121212121212</v>
      </c>
      <c r="D790" s="53">
        <v>37.878787878787989</v>
      </c>
      <c r="E790" s="53">
        <v>468</v>
      </c>
      <c r="F790" s="53">
        <v>372.34</v>
      </c>
      <c r="G790" s="53">
        <v>0</v>
      </c>
      <c r="H790" s="53">
        <v>0</v>
      </c>
      <c r="I790" s="53">
        <f t="shared" si="102"/>
        <v>30.718050000000002</v>
      </c>
      <c r="J790" s="53">
        <f t="shared" si="103"/>
        <v>0</v>
      </c>
      <c r="K790" s="53">
        <f t="shared" si="104"/>
        <v>1250</v>
      </c>
      <c r="L790" s="53">
        <f t="shared" si="105"/>
        <v>468</v>
      </c>
      <c r="M790" s="53">
        <f t="shared" si="105"/>
        <v>372.34</v>
      </c>
      <c r="N790" s="53">
        <f t="shared" si="106"/>
        <v>29.787199999999999</v>
      </c>
    </row>
    <row r="791" spans="1:14" ht="15" customHeight="1" x14ac:dyDescent="0.2">
      <c r="A791" s="58">
        <v>36</v>
      </c>
      <c r="B791" s="61" t="s">
        <v>49</v>
      </c>
      <c r="C791" s="53">
        <v>13460.69</v>
      </c>
      <c r="D791" s="53">
        <v>416.30999999999949</v>
      </c>
      <c r="E791" s="53">
        <v>9196</v>
      </c>
      <c r="F791" s="53">
        <v>10970.44</v>
      </c>
      <c r="G791" s="53">
        <v>0</v>
      </c>
      <c r="H791" s="53">
        <v>0</v>
      </c>
      <c r="I791" s="53">
        <f t="shared" si="102"/>
        <v>81.499833960963358</v>
      </c>
      <c r="J791" s="53">
        <f t="shared" si="103"/>
        <v>0</v>
      </c>
      <c r="K791" s="53">
        <f t="shared" si="104"/>
        <v>13877</v>
      </c>
      <c r="L791" s="53">
        <f t="shared" si="105"/>
        <v>9196</v>
      </c>
      <c r="M791" s="53">
        <f t="shared" si="105"/>
        <v>10970.44</v>
      </c>
      <c r="N791" s="53">
        <f t="shared" si="106"/>
        <v>79.054838942134481</v>
      </c>
    </row>
    <row r="792" spans="1:14" ht="15" customHeight="1" x14ac:dyDescent="0.2">
      <c r="A792" s="66"/>
      <c r="B792" s="67" t="s">
        <v>6</v>
      </c>
      <c r="C792" s="54">
        <f t="shared" ref="C792:H792" si="107">SUM(C756:C791)</f>
        <v>138225.0166135898</v>
      </c>
      <c r="D792" s="54">
        <f t="shared" si="107"/>
        <v>54683.643386410171</v>
      </c>
      <c r="E792" s="54">
        <f t="shared" si="107"/>
        <v>82967</v>
      </c>
      <c r="F792" s="54">
        <f t="shared" si="107"/>
        <v>100216.51950000001</v>
      </c>
      <c r="G792" s="54">
        <f t="shared" si="107"/>
        <v>0</v>
      </c>
      <c r="H792" s="54">
        <f t="shared" si="107"/>
        <v>0</v>
      </c>
      <c r="I792" s="54">
        <f t="shared" si="102"/>
        <v>72.502447064381158</v>
      </c>
      <c r="J792" s="54">
        <f t="shared" si="103"/>
        <v>0</v>
      </c>
      <c r="K792" s="54">
        <f t="shared" si="104"/>
        <v>192908.65999999997</v>
      </c>
      <c r="L792" s="54">
        <f t="shared" si="105"/>
        <v>82967</v>
      </c>
      <c r="M792" s="54">
        <f t="shared" si="105"/>
        <v>100216.51950000001</v>
      </c>
      <c r="N792" s="54">
        <f t="shared" si="106"/>
        <v>51.950243965200947</v>
      </c>
    </row>
    <row r="793" spans="1:14" ht="15" customHeight="1" x14ac:dyDescent="0.2">
      <c r="A793" s="109" t="s">
        <v>75</v>
      </c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</row>
    <row r="794" spans="1:14" ht="15" customHeight="1" x14ac:dyDescent="0.2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</row>
    <row r="795" spans="1:14" ht="15" customHeight="1" x14ac:dyDescent="0.2">
      <c r="A795" s="111" t="str">
        <f>A3</f>
        <v>Disbursements under Crop Loans - 30.09.2020</v>
      </c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</row>
    <row r="796" spans="1:14" ht="15" customHeight="1" x14ac:dyDescent="0.2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112" t="s">
        <v>2</v>
      </c>
      <c r="L796" s="112"/>
      <c r="M796" s="112"/>
      <c r="N796" s="112"/>
    </row>
    <row r="797" spans="1:14" ht="39.950000000000003" customHeight="1" x14ac:dyDescent="0.2">
      <c r="A797" s="113" t="s">
        <v>3</v>
      </c>
      <c r="B797" s="113" t="s">
        <v>56</v>
      </c>
      <c r="C797" s="102" t="str">
        <f>C5</f>
        <v>Crop Loan Target 
ACP 2020-21</v>
      </c>
      <c r="D797" s="102"/>
      <c r="E797" s="116" t="str">
        <f>E5</f>
        <v>Cumulative Achievement from 
01.04.2020</v>
      </c>
      <c r="F797" s="117"/>
      <c r="G797" s="117"/>
      <c r="H797" s="118"/>
      <c r="I797" s="102" t="s">
        <v>5</v>
      </c>
      <c r="J797" s="102"/>
      <c r="K797" s="102" t="s">
        <v>6</v>
      </c>
      <c r="L797" s="102"/>
      <c r="M797" s="102"/>
      <c r="N797" s="102"/>
    </row>
    <row r="798" spans="1:14" ht="15" customHeight="1" x14ac:dyDescent="0.2">
      <c r="A798" s="114"/>
      <c r="B798" s="114"/>
      <c r="C798" s="103" t="s">
        <v>7</v>
      </c>
      <c r="D798" s="103" t="s">
        <v>8</v>
      </c>
      <c r="E798" s="105" t="s">
        <v>7</v>
      </c>
      <c r="F798" s="106"/>
      <c r="G798" s="105" t="s">
        <v>8</v>
      </c>
      <c r="H798" s="106"/>
      <c r="I798" s="103" t="s">
        <v>7</v>
      </c>
      <c r="J798" s="103" t="s">
        <v>8</v>
      </c>
      <c r="K798" s="103" t="s">
        <v>9</v>
      </c>
      <c r="L798" s="107" t="s">
        <v>10</v>
      </c>
      <c r="M798" s="107"/>
      <c r="N798" s="103" t="s">
        <v>11</v>
      </c>
    </row>
    <row r="799" spans="1:14" ht="15" customHeight="1" x14ac:dyDescent="0.2">
      <c r="A799" s="115"/>
      <c r="B799" s="115"/>
      <c r="C799" s="104"/>
      <c r="D799" s="104"/>
      <c r="E799" s="57" t="s">
        <v>12</v>
      </c>
      <c r="F799" s="57" t="s">
        <v>13</v>
      </c>
      <c r="G799" s="57" t="s">
        <v>12</v>
      </c>
      <c r="H799" s="57" t="s">
        <v>13</v>
      </c>
      <c r="I799" s="104"/>
      <c r="J799" s="104"/>
      <c r="K799" s="104"/>
      <c r="L799" s="57" t="s">
        <v>12</v>
      </c>
      <c r="M799" s="57" t="s">
        <v>13</v>
      </c>
      <c r="N799" s="104"/>
    </row>
    <row r="800" spans="1:14" ht="15" customHeight="1" x14ac:dyDescent="0.2">
      <c r="A800" s="58">
        <v>1</v>
      </c>
      <c r="B800" s="61" t="s">
        <v>14</v>
      </c>
      <c r="C800" s="53">
        <v>1565.0041709186833</v>
      </c>
      <c r="D800" s="53">
        <v>844.1858290813168</v>
      </c>
      <c r="E800" s="53">
        <v>48</v>
      </c>
      <c r="F800" s="53">
        <v>29</v>
      </c>
      <c r="G800" s="53">
        <v>0</v>
      </c>
      <c r="H800" s="53">
        <v>0</v>
      </c>
      <c r="I800" s="53">
        <f t="shared" ref="I800:I836" si="108">(F800/C800)*100</f>
        <v>1.8530302052151413</v>
      </c>
      <c r="J800" s="53">
        <f t="shared" ref="J800:J836" si="109">(H800/D800)*100</f>
        <v>0</v>
      </c>
      <c r="K800" s="53">
        <f t="shared" ref="K800:K836" si="110">C800+D800</f>
        <v>2409.19</v>
      </c>
      <c r="L800" s="53">
        <f t="shared" ref="L800:M836" si="111">E800+G800</f>
        <v>48</v>
      </c>
      <c r="M800" s="53">
        <f t="shared" si="111"/>
        <v>29</v>
      </c>
      <c r="N800" s="53">
        <f t="shared" ref="N800:N836" si="112">(M800/K800)*100</f>
        <v>1.2037240732362329</v>
      </c>
    </row>
    <row r="801" spans="1:14" ht="15" customHeight="1" x14ac:dyDescent="0.2">
      <c r="A801" s="58">
        <v>2</v>
      </c>
      <c r="B801" s="61" t="s">
        <v>15</v>
      </c>
      <c r="C801" s="53">
        <v>0</v>
      </c>
      <c r="D801" s="53">
        <v>0</v>
      </c>
      <c r="E801" s="53">
        <v>0</v>
      </c>
      <c r="F801" s="53">
        <v>0</v>
      </c>
      <c r="G801" s="53">
        <v>0</v>
      </c>
      <c r="H801" s="53">
        <v>0</v>
      </c>
      <c r="I801" s="53" t="e">
        <f t="shared" si="108"/>
        <v>#DIV/0!</v>
      </c>
      <c r="J801" s="53" t="e">
        <f t="shared" si="109"/>
        <v>#DIV/0!</v>
      </c>
      <c r="K801" s="53">
        <f t="shared" si="110"/>
        <v>0</v>
      </c>
      <c r="L801" s="53">
        <f t="shared" si="111"/>
        <v>0</v>
      </c>
      <c r="M801" s="53">
        <f t="shared" si="111"/>
        <v>0</v>
      </c>
      <c r="N801" s="53" t="e">
        <f t="shared" si="112"/>
        <v>#DIV/0!</v>
      </c>
    </row>
    <row r="802" spans="1:14" ht="15" customHeight="1" x14ac:dyDescent="0.2">
      <c r="A802" s="58">
        <v>3</v>
      </c>
      <c r="B802" s="61" t="s">
        <v>16</v>
      </c>
      <c r="C802" s="53">
        <v>0</v>
      </c>
      <c r="D802" s="53">
        <v>0</v>
      </c>
      <c r="E802" s="53">
        <v>0</v>
      </c>
      <c r="F802" s="53">
        <v>0</v>
      </c>
      <c r="G802" s="53">
        <v>0</v>
      </c>
      <c r="H802" s="53">
        <v>0</v>
      </c>
      <c r="I802" s="53" t="e">
        <f t="shared" si="108"/>
        <v>#DIV/0!</v>
      </c>
      <c r="J802" s="53" t="e">
        <f t="shared" si="109"/>
        <v>#DIV/0!</v>
      </c>
      <c r="K802" s="53">
        <f t="shared" si="110"/>
        <v>0</v>
      </c>
      <c r="L802" s="53">
        <f t="shared" si="111"/>
        <v>0</v>
      </c>
      <c r="M802" s="53">
        <f t="shared" si="111"/>
        <v>0</v>
      </c>
      <c r="N802" s="53" t="e">
        <f t="shared" si="112"/>
        <v>#DIV/0!</v>
      </c>
    </row>
    <row r="803" spans="1:14" ht="15" customHeight="1" x14ac:dyDescent="0.2">
      <c r="A803" s="58">
        <v>4</v>
      </c>
      <c r="B803" s="61" t="s">
        <v>17</v>
      </c>
      <c r="C803" s="53">
        <v>0</v>
      </c>
      <c r="D803" s="53">
        <v>0</v>
      </c>
      <c r="E803" s="53">
        <v>10</v>
      </c>
      <c r="F803" s="53">
        <v>5.27</v>
      </c>
      <c r="G803" s="53">
        <v>0</v>
      </c>
      <c r="H803" s="53">
        <v>0</v>
      </c>
      <c r="I803" s="53" t="e">
        <f t="shared" si="108"/>
        <v>#DIV/0!</v>
      </c>
      <c r="J803" s="53" t="e">
        <f t="shared" si="109"/>
        <v>#DIV/0!</v>
      </c>
      <c r="K803" s="53">
        <f t="shared" si="110"/>
        <v>0</v>
      </c>
      <c r="L803" s="53">
        <f t="shared" si="111"/>
        <v>10</v>
      </c>
      <c r="M803" s="53">
        <f t="shared" si="111"/>
        <v>5.27</v>
      </c>
      <c r="N803" s="53" t="e">
        <f t="shared" si="112"/>
        <v>#DIV/0!</v>
      </c>
    </row>
    <row r="804" spans="1:14" ht="15" customHeight="1" x14ac:dyDescent="0.2">
      <c r="A804" s="58">
        <v>5</v>
      </c>
      <c r="B804" s="61" t="s">
        <v>18</v>
      </c>
      <c r="C804" s="53">
        <v>0</v>
      </c>
      <c r="D804" s="53">
        <v>0</v>
      </c>
      <c r="E804" s="53">
        <v>0</v>
      </c>
      <c r="F804" s="53">
        <v>0</v>
      </c>
      <c r="G804" s="53">
        <v>0</v>
      </c>
      <c r="H804" s="53">
        <v>0</v>
      </c>
      <c r="I804" s="53" t="e">
        <f t="shared" si="108"/>
        <v>#DIV/0!</v>
      </c>
      <c r="J804" s="53" t="e">
        <f t="shared" si="109"/>
        <v>#DIV/0!</v>
      </c>
      <c r="K804" s="53">
        <f t="shared" si="110"/>
        <v>0</v>
      </c>
      <c r="L804" s="53">
        <f t="shared" si="111"/>
        <v>0</v>
      </c>
      <c r="M804" s="53">
        <f t="shared" si="111"/>
        <v>0</v>
      </c>
      <c r="N804" s="53" t="e">
        <f t="shared" si="112"/>
        <v>#DIV/0!</v>
      </c>
    </row>
    <row r="805" spans="1:14" ht="15" customHeight="1" x14ac:dyDescent="0.2">
      <c r="A805" s="58">
        <v>6</v>
      </c>
      <c r="B805" s="61" t="s">
        <v>19</v>
      </c>
      <c r="C805" s="53">
        <v>0</v>
      </c>
      <c r="D805" s="53">
        <v>0</v>
      </c>
      <c r="E805" s="53">
        <v>0</v>
      </c>
      <c r="F805" s="53">
        <v>0</v>
      </c>
      <c r="G805" s="53">
        <v>0</v>
      </c>
      <c r="H805" s="53">
        <v>0</v>
      </c>
      <c r="I805" s="53" t="e">
        <f t="shared" si="108"/>
        <v>#DIV/0!</v>
      </c>
      <c r="J805" s="53" t="e">
        <f t="shared" si="109"/>
        <v>#DIV/0!</v>
      </c>
      <c r="K805" s="53">
        <f t="shared" si="110"/>
        <v>0</v>
      </c>
      <c r="L805" s="53">
        <f t="shared" si="111"/>
        <v>0</v>
      </c>
      <c r="M805" s="53">
        <f t="shared" si="111"/>
        <v>0</v>
      </c>
      <c r="N805" s="53" t="e">
        <f t="shared" si="112"/>
        <v>#DIV/0!</v>
      </c>
    </row>
    <row r="806" spans="1:14" ht="15" customHeight="1" x14ac:dyDescent="0.2">
      <c r="A806" s="58">
        <v>7</v>
      </c>
      <c r="B806" s="61" t="s">
        <v>20</v>
      </c>
      <c r="C806" s="53">
        <v>0</v>
      </c>
      <c r="D806" s="53">
        <v>0</v>
      </c>
      <c r="E806" s="53">
        <v>0</v>
      </c>
      <c r="F806" s="53">
        <v>0</v>
      </c>
      <c r="G806" s="53">
        <v>0</v>
      </c>
      <c r="H806" s="53">
        <v>0</v>
      </c>
      <c r="I806" s="53" t="e">
        <f t="shared" si="108"/>
        <v>#DIV/0!</v>
      </c>
      <c r="J806" s="53" t="e">
        <f t="shared" si="109"/>
        <v>#DIV/0!</v>
      </c>
      <c r="K806" s="53">
        <f t="shared" si="110"/>
        <v>0</v>
      </c>
      <c r="L806" s="53">
        <f t="shared" si="111"/>
        <v>0</v>
      </c>
      <c r="M806" s="53">
        <f t="shared" si="111"/>
        <v>0</v>
      </c>
      <c r="N806" s="53" t="e">
        <f t="shared" si="112"/>
        <v>#DIV/0!</v>
      </c>
    </row>
    <row r="807" spans="1:14" ht="15" customHeight="1" x14ac:dyDescent="0.2">
      <c r="A807" s="58">
        <v>8</v>
      </c>
      <c r="B807" s="61" t="s">
        <v>21</v>
      </c>
      <c r="C807" s="53">
        <v>0</v>
      </c>
      <c r="D807" s="53">
        <v>0</v>
      </c>
      <c r="E807" s="53">
        <v>0</v>
      </c>
      <c r="F807" s="53">
        <v>0</v>
      </c>
      <c r="G807" s="53">
        <v>0</v>
      </c>
      <c r="H807" s="53">
        <v>0</v>
      </c>
      <c r="I807" s="53" t="e">
        <f t="shared" si="108"/>
        <v>#DIV/0!</v>
      </c>
      <c r="J807" s="53" t="e">
        <f t="shared" si="109"/>
        <v>#DIV/0!</v>
      </c>
      <c r="K807" s="53">
        <f t="shared" si="110"/>
        <v>0</v>
      </c>
      <c r="L807" s="53">
        <f t="shared" si="111"/>
        <v>0</v>
      </c>
      <c r="M807" s="53">
        <f t="shared" si="111"/>
        <v>0</v>
      </c>
      <c r="N807" s="53" t="e">
        <f t="shared" si="112"/>
        <v>#DIV/0!</v>
      </c>
    </row>
    <row r="808" spans="1:14" ht="15" customHeight="1" x14ac:dyDescent="0.2">
      <c r="A808" s="58">
        <v>9</v>
      </c>
      <c r="B808" s="61" t="s">
        <v>22</v>
      </c>
      <c r="C808" s="53">
        <v>0</v>
      </c>
      <c r="D808" s="53">
        <v>0</v>
      </c>
      <c r="E808" s="53">
        <v>0</v>
      </c>
      <c r="F808" s="53">
        <v>0</v>
      </c>
      <c r="G808" s="53">
        <v>0</v>
      </c>
      <c r="H808" s="53">
        <v>0</v>
      </c>
      <c r="I808" s="53" t="e">
        <f t="shared" si="108"/>
        <v>#DIV/0!</v>
      </c>
      <c r="J808" s="53" t="e">
        <f t="shared" si="109"/>
        <v>#DIV/0!</v>
      </c>
      <c r="K808" s="53">
        <f t="shared" si="110"/>
        <v>0</v>
      </c>
      <c r="L808" s="53">
        <f t="shared" si="111"/>
        <v>0</v>
      </c>
      <c r="M808" s="53">
        <f t="shared" si="111"/>
        <v>0</v>
      </c>
      <c r="N808" s="53" t="e">
        <f t="shared" si="112"/>
        <v>#DIV/0!</v>
      </c>
    </row>
    <row r="809" spans="1:14" ht="15" customHeight="1" x14ac:dyDescent="0.2">
      <c r="A809" s="58">
        <v>10</v>
      </c>
      <c r="B809" s="61" t="s">
        <v>23</v>
      </c>
      <c r="C809" s="53">
        <v>0</v>
      </c>
      <c r="D809" s="53">
        <v>0</v>
      </c>
      <c r="E809" s="53">
        <v>10</v>
      </c>
      <c r="F809" s="53">
        <v>6</v>
      </c>
      <c r="G809" s="53">
        <v>0</v>
      </c>
      <c r="H809" s="53">
        <v>0</v>
      </c>
      <c r="I809" s="53" t="e">
        <f t="shared" si="108"/>
        <v>#DIV/0!</v>
      </c>
      <c r="J809" s="53" t="e">
        <f t="shared" si="109"/>
        <v>#DIV/0!</v>
      </c>
      <c r="K809" s="53">
        <f t="shared" si="110"/>
        <v>0</v>
      </c>
      <c r="L809" s="53">
        <f t="shared" si="111"/>
        <v>10</v>
      </c>
      <c r="M809" s="53">
        <f t="shared" si="111"/>
        <v>6</v>
      </c>
      <c r="N809" s="53" t="e">
        <f t="shared" si="112"/>
        <v>#DIV/0!</v>
      </c>
    </row>
    <row r="810" spans="1:14" ht="15" customHeight="1" x14ac:dyDescent="0.2">
      <c r="A810" s="58">
        <v>11</v>
      </c>
      <c r="B810" s="61" t="s">
        <v>24</v>
      </c>
      <c r="C810" s="53">
        <v>0</v>
      </c>
      <c r="D810" s="53">
        <v>0</v>
      </c>
      <c r="E810" s="53">
        <v>0</v>
      </c>
      <c r="F810" s="53">
        <v>0</v>
      </c>
      <c r="G810" s="53">
        <v>0</v>
      </c>
      <c r="H810" s="53">
        <v>0</v>
      </c>
      <c r="I810" s="53" t="e">
        <f t="shared" si="108"/>
        <v>#DIV/0!</v>
      </c>
      <c r="J810" s="53" t="e">
        <f t="shared" si="109"/>
        <v>#DIV/0!</v>
      </c>
      <c r="K810" s="53">
        <f t="shared" si="110"/>
        <v>0</v>
      </c>
      <c r="L810" s="53">
        <f t="shared" si="111"/>
        <v>0</v>
      </c>
      <c r="M810" s="53">
        <f t="shared" si="111"/>
        <v>0</v>
      </c>
      <c r="N810" s="53" t="e">
        <f t="shared" si="112"/>
        <v>#DIV/0!</v>
      </c>
    </row>
    <row r="811" spans="1:14" ht="15" customHeight="1" x14ac:dyDescent="0.2">
      <c r="A811" s="58">
        <v>12</v>
      </c>
      <c r="B811" s="61" t="s">
        <v>25</v>
      </c>
      <c r="C811" s="53">
        <v>0</v>
      </c>
      <c r="D811" s="53">
        <v>0</v>
      </c>
      <c r="E811" s="53">
        <v>0</v>
      </c>
      <c r="F811" s="53">
        <v>0</v>
      </c>
      <c r="G811" s="53">
        <v>0</v>
      </c>
      <c r="H811" s="53">
        <v>0</v>
      </c>
      <c r="I811" s="53" t="e">
        <f t="shared" si="108"/>
        <v>#DIV/0!</v>
      </c>
      <c r="J811" s="53" t="e">
        <f t="shared" si="109"/>
        <v>#DIV/0!</v>
      </c>
      <c r="K811" s="53">
        <f t="shared" si="110"/>
        <v>0</v>
      </c>
      <c r="L811" s="53">
        <f t="shared" si="111"/>
        <v>0</v>
      </c>
      <c r="M811" s="53">
        <f t="shared" si="111"/>
        <v>0</v>
      </c>
      <c r="N811" s="53" t="e">
        <f t="shared" si="112"/>
        <v>#DIV/0!</v>
      </c>
    </row>
    <row r="812" spans="1:14" ht="15" customHeight="1" x14ac:dyDescent="0.2">
      <c r="A812" s="58">
        <v>13</v>
      </c>
      <c r="B812" s="61" t="s">
        <v>26</v>
      </c>
      <c r="C812" s="53">
        <v>0</v>
      </c>
      <c r="D812" s="53">
        <v>0</v>
      </c>
      <c r="E812" s="53">
        <v>0</v>
      </c>
      <c r="F812" s="53">
        <v>0</v>
      </c>
      <c r="G812" s="53">
        <v>0</v>
      </c>
      <c r="H812" s="53">
        <v>0</v>
      </c>
      <c r="I812" s="53" t="e">
        <f t="shared" si="108"/>
        <v>#DIV/0!</v>
      </c>
      <c r="J812" s="53" t="e">
        <f t="shared" si="109"/>
        <v>#DIV/0!</v>
      </c>
      <c r="K812" s="53">
        <f t="shared" si="110"/>
        <v>0</v>
      </c>
      <c r="L812" s="53">
        <f t="shared" si="111"/>
        <v>0</v>
      </c>
      <c r="M812" s="53">
        <f t="shared" si="111"/>
        <v>0</v>
      </c>
      <c r="N812" s="53" t="e">
        <f t="shared" si="112"/>
        <v>#DIV/0!</v>
      </c>
    </row>
    <row r="813" spans="1:14" ht="15" customHeight="1" x14ac:dyDescent="0.2">
      <c r="A813" s="58">
        <v>14</v>
      </c>
      <c r="B813" s="61" t="s">
        <v>27</v>
      </c>
      <c r="C813" s="53">
        <v>0</v>
      </c>
      <c r="D813" s="53">
        <v>0</v>
      </c>
      <c r="E813" s="53">
        <v>0</v>
      </c>
      <c r="F813" s="53">
        <v>0</v>
      </c>
      <c r="G813" s="53">
        <v>0</v>
      </c>
      <c r="H813" s="53">
        <v>0</v>
      </c>
      <c r="I813" s="53" t="e">
        <f t="shared" si="108"/>
        <v>#DIV/0!</v>
      </c>
      <c r="J813" s="53" t="e">
        <f t="shared" si="109"/>
        <v>#DIV/0!</v>
      </c>
      <c r="K813" s="53">
        <f t="shared" si="110"/>
        <v>0</v>
      </c>
      <c r="L813" s="53">
        <f t="shared" si="111"/>
        <v>0</v>
      </c>
      <c r="M813" s="53">
        <f t="shared" si="111"/>
        <v>0</v>
      </c>
      <c r="N813" s="53" t="e">
        <f t="shared" si="112"/>
        <v>#DIV/0!</v>
      </c>
    </row>
    <row r="814" spans="1:14" ht="15" customHeight="1" x14ac:dyDescent="0.2">
      <c r="A814" s="58">
        <v>15</v>
      </c>
      <c r="B814" s="61" t="s">
        <v>28</v>
      </c>
      <c r="C814" s="53">
        <v>49.999975808609328</v>
      </c>
      <c r="D814" s="53">
        <v>50.000024191390672</v>
      </c>
      <c r="E814" s="53">
        <v>0</v>
      </c>
      <c r="F814" s="53">
        <v>0</v>
      </c>
      <c r="G814" s="53">
        <v>0</v>
      </c>
      <c r="H814" s="53">
        <v>0</v>
      </c>
      <c r="I814" s="53">
        <f t="shared" si="108"/>
        <v>0</v>
      </c>
      <c r="J814" s="53">
        <f t="shared" si="109"/>
        <v>0</v>
      </c>
      <c r="K814" s="53">
        <f t="shared" si="110"/>
        <v>100</v>
      </c>
      <c r="L814" s="53">
        <f t="shared" si="111"/>
        <v>0</v>
      </c>
      <c r="M814" s="53">
        <f t="shared" si="111"/>
        <v>0</v>
      </c>
      <c r="N814" s="53">
        <f t="shared" si="112"/>
        <v>0</v>
      </c>
    </row>
    <row r="815" spans="1:14" ht="15" customHeight="1" x14ac:dyDescent="0.2">
      <c r="A815" s="58">
        <v>16</v>
      </c>
      <c r="B815" s="61" t="s">
        <v>29</v>
      </c>
      <c r="C815" s="53">
        <v>0</v>
      </c>
      <c r="D815" s="53">
        <v>0</v>
      </c>
      <c r="E815" s="53">
        <v>0</v>
      </c>
      <c r="F815" s="53">
        <v>0</v>
      </c>
      <c r="G815" s="53">
        <v>0</v>
      </c>
      <c r="H815" s="53">
        <v>0</v>
      </c>
      <c r="I815" s="53" t="e">
        <f t="shared" si="108"/>
        <v>#DIV/0!</v>
      </c>
      <c r="J815" s="53" t="e">
        <f t="shared" si="109"/>
        <v>#DIV/0!</v>
      </c>
      <c r="K815" s="53">
        <f t="shared" si="110"/>
        <v>0</v>
      </c>
      <c r="L815" s="53">
        <f t="shared" si="111"/>
        <v>0</v>
      </c>
      <c r="M815" s="53">
        <f t="shared" si="111"/>
        <v>0</v>
      </c>
      <c r="N815" s="53" t="e">
        <f t="shared" si="112"/>
        <v>#DIV/0!</v>
      </c>
    </row>
    <row r="816" spans="1:14" ht="15" customHeight="1" x14ac:dyDescent="0.2">
      <c r="A816" s="58">
        <v>17</v>
      </c>
      <c r="B816" s="61" t="s">
        <v>30</v>
      </c>
      <c r="C816" s="53">
        <v>0</v>
      </c>
      <c r="D816" s="53">
        <v>0</v>
      </c>
      <c r="E816" s="53">
        <v>0</v>
      </c>
      <c r="F816" s="53">
        <v>0</v>
      </c>
      <c r="G816" s="53">
        <v>0</v>
      </c>
      <c r="H816" s="53">
        <v>0</v>
      </c>
      <c r="I816" s="53" t="e">
        <f>(F816/C816)*100</f>
        <v>#DIV/0!</v>
      </c>
      <c r="J816" s="53" t="e">
        <f>(H816/D816)*100</f>
        <v>#DIV/0!</v>
      </c>
      <c r="K816" s="53">
        <f>C816+D816</f>
        <v>0</v>
      </c>
      <c r="L816" s="53">
        <f>E816+G816</f>
        <v>0</v>
      </c>
      <c r="M816" s="53">
        <f>F816+H816</f>
        <v>0</v>
      </c>
      <c r="N816" s="53" t="e">
        <f>(M816/K816)*100</f>
        <v>#DIV/0!</v>
      </c>
    </row>
    <row r="817" spans="1:14" ht="15" customHeight="1" x14ac:dyDescent="0.2">
      <c r="A817" s="58">
        <v>18</v>
      </c>
      <c r="B817" s="65" t="s">
        <v>31</v>
      </c>
      <c r="C817" s="53">
        <v>0</v>
      </c>
      <c r="D817" s="53">
        <v>0</v>
      </c>
      <c r="E817" s="53">
        <v>0</v>
      </c>
      <c r="F817" s="53">
        <v>0</v>
      </c>
      <c r="G817" s="53">
        <v>0</v>
      </c>
      <c r="H817" s="53">
        <v>0</v>
      </c>
      <c r="I817" s="53" t="e">
        <f>(F817/C817)*100</f>
        <v>#DIV/0!</v>
      </c>
      <c r="J817" s="53" t="e">
        <f>(H817/D817)*100</f>
        <v>#DIV/0!</v>
      </c>
      <c r="K817" s="53">
        <f>C817+D817</f>
        <v>0</v>
      </c>
      <c r="L817" s="53">
        <f>E817+G817</f>
        <v>0</v>
      </c>
      <c r="M817" s="53">
        <f>F817+H817</f>
        <v>0</v>
      </c>
      <c r="N817" s="53" t="e">
        <f>(M817/K817)*100</f>
        <v>#DIV/0!</v>
      </c>
    </row>
    <row r="818" spans="1:14" ht="15" customHeight="1" x14ac:dyDescent="0.2">
      <c r="A818" s="58">
        <v>19</v>
      </c>
      <c r="B818" s="61" t="s">
        <v>32</v>
      </c>
      <c r="C818" s="53">
        <v>0</v>
      </c>
      <c r="D818" s="53">
        <v>0</v>
      </c>
      <c r="E818" s="53">
        <v>0</v>
      </c>
      <c r="F818" s="53">
        <v>0</v>
      </c>
      <c r="G818" s="53">
        <v>0</v>
      </c>
      <c r="H818" s="53">
        <v>0</v>
      </c>
      <c r="I818" s="53" t="e">
        <f t="shared" si="108"/>
        <v>#DIV/0!</v>
      </c>
      <c r="J818" s="53" t="e">
        <f t="shared" si="109"/>
        <v>#DIV/0!</v>
      </c>
      <c r="K818" s="53">
        <f t="shared" si="110"/>
        <v>0</v>
      </c>
      <c r="L818" s="53">
        <f t="shared" si="111"/>
        <v>0</v>
      </c>
      <c r="M818" s="53">
        <f t="shared" si="111"/>
        <v>0</v>
      </c>
      <c r="N818" s="53" t="e">
        <f t="shared" si="112"/>
        <v>#DIV/0!</v>
      </c>
    </row>
    <row r="819" spans="1:14" ht="15" customHeight="1" x14ac:dyDescent="0.2">
      <c r="A819" s="58">
        <v>20</v>
      </c>
      <c r="B819" s="61" t="s">
        <v>33</v>
      </c>
      <c r="C819" s="53">
        <v>0</v>
      </c>
      <c r="D819" s="53">
        <v>0</v>
      </c>
      <c r="E819" s="53">
        <v>0</v>
      </c>
      <c r="F819" s="53">
        <v>0</v>
      </c>
      <c r="G819" s="53">
        <v>0</v>
      </c>
      <c r="H819" s="53">
        <v>0</v>
      </c>
      <c r="I819" s="53" t="e">
        <f t="shared" si="108"/>
        <v>#DIV/0!</v>
      </c>
      <c r="J819" s="53" t="e">
        <f t="shared" si="109"/>
        <v>#DIV/0!</v>
      </c>
      <c r="K819" s="53">
        <f t="shared" si="110"/>
        <v>0</v>
      </c>
      <c r="L819" s="53">
        <f t="shared" si="111"/>
        <v>0</v>
      </c>
      <c r="M819" s="53">
        <f t="shared" si="111"/>
        <v>0</v>
      </c>
      <c r="N819" s="53" t="e">
        <f t="shared" si="112"/>
        <v>#DIV/0!</v>
      </c>
    </row>
    <row r="820" spans="1:14" ht="15" customHeight="1" x14ac:dyDescent="0.2">
      <c r="A820" s="58">
        <v>21</v>
      </c>
      <c r="B820" s="61" t="s">
        <v>34</v>
      </c>
      <c r="C820" s="53">
        <v>0</v>
      </c>
      <c r="D820" s="53">
        <v>0</v>
      </c>
      <c r="E820" s="53">
        <v>0</v>
      </c>
      <c r="F820" s="53">
        <v>0</v>
      </c>
      <c r="G820" s="53">
        <v>0</v>
      </c>
      <c r="H820" s="53">
        <v>0</v>
      </c>
      <c r="I820" s="53" t="e">
        <f t="shared" si="108"/>
        <v>#DIV/0!</v>
      </c>
      <c r="J820" s="53" t="e">
        <f t="shared" si="109"/>
        <v>#DIV/0!</v>
      </c>
      <c r="K820" s="53">
        <f t="shared" si="110"/>
        <v>0</v>
      </c>
      <c r="L820" s="53">
        <f t="shared" si="111"/>
        <v>0</v>
      </c>
      <c r="M820" s="53">
        <f t="shared" si="111"/>
        <v>0</v>
      </c>
      <c r="N820" s="53" t="e">
        <f t="shared" si="112"/>
        <v>#DIV/0!</v>
      </c>
    </row>
    <row r="821" spans="1:14" ht="15" customHeight="1" x14ac:dyDescent="0.2">
      <c r="A821" s="58">
        <v>22</v>
      </c>
      <c r="B821" s="61" t="s">
        <v>35</v>
      </c>
      <c r="C821" s="53">
        <v>570.67999999999995</v>
      </c>
      <c r="D821" s="53">
        <v>246.43000000000006</v>
      </c>
      <c r="E821" s="53">
        <v>0</v>
      </c>
      <c r="F821" s="53">
        <v>0</v>
      </c>
      <c r="G821" s="53">
        <v>0</v>
      </c>
      <c r="H821" s="53">
        <v>0</v>
      </c>
      <c r="I821" s="53">
        <f t="shared" si="108"/>
        <v>0</v>
      </c>
      <c r="J821" s="53">
        <f t="shared" si="109"/>
        <v>0</v>
      </c>
      <c r="K821" s="53">
        <f t="shared" si="110"/>
        <v>817.11</v>
      </c>
      <c r="L821" s="53">
        <f t="shared" si="111"/>
        <v>0</v>
      </c>
      <c r="M821" s="53">
        <f t="shared" si="111"/>
        <v>0</v>
      </c>
      <c r="N821" s="53">
        <f t="shared" si="112"/>
        <v>0</v>
      </c>
    </row>
    <row r="822" spans="1:14" ht="15" customHeight="1" x14ac:dyDescent="0.2">
      <c r="A822" s="58">
        <v>23</v>
      </c>
      <c r="B822" s="61" t="s">
        <v>36</v>
      </c>
      <c r="C822" s="53">
        <v>0</v>
      </c>
      <c r="D822" s="53">
        <v>0</v>
      </c>
      <c r="E822" s="53">
        <v>0</v>
      </c>
      <c r="F822" s="53">
        <v>0</v>
      </c>
      <c r="G822" s="53">
        <v>0</v>
      </c>
      <c r="H822" s="53">
        <v>0</v>
      </c>
      <c r="I822" s="53" t="e">
        <f t="shared" si="108"/>
        <v>#DIV/0!</v>
      </c>
      <c r="J822" s="53" t="e">
        <f t="shared" si="109"/>
        <v>#DIV/0!</v>
      </c>
      <c r="K822" s="53">
        <f t="shared" si="110"/>
        <v>0</v>
      </c>
      <c r="L822" s="53">
        <f t="shared" si="111"/>
        <v>0</v>
      </c>
      <c r="M822" s="53">
        <f t="shared" si="111"/>
        <v>0</v>
      </c>
      <c r="N822" s="53" t="e">
        <f t="shared" si="112"/>
        <v>#DIV/0!</v>
      </c>
    </row>
    <row r="823" spans="1:14" ht="15" customHeight="1" x14ac:dyDescent="0.2">
      <c r="A823" s="58">
        <v>24</v>
      </c>
      <c r="B823" s="59" t="s">
        <v>37</v>
      </c>
      <c r="C823" s="53">
        <v>0</v>
      </c>
      <c r="D823" s="53">
        <v>0</v>
      </c>
      <c r="E823" s="53">
        <v>0</v>
      </c>
      <c r="F823" s="53">
        <v>0</v>
      </c>
      <c r="G823" s="53">
        <v>0</v>
      </c>
      <c r="H823" s="53">
        <v>0</v>
      </c>
      <c r="I823" s="53" t="e">
        <f>(F823/C823)*100</f>
        <v>#DIV/0!</v>
      </c>
      <c r="J823" s="53" t="e">
        <f>(H823/D823)*100</f>
        <v>#DIV/0!</v>
      </c>
      <c r="K823" s="53">
        <f>C823+D823</f>
        <v>0</v>
      </c>
      <c r="L823" s="53">
        <f>E823+G823</f>
        <v>0</v>
      </c>
      <c r="M823" s="53">
        <f>F823+H823</f>
        <v>0</v>
      </c>
      <c r="N823" s="53" t="e">
        <f>(M823/K823)*100</f>
        <v>#DIV/0!</v>
      </c>
    </row>
    <row r="824" spans="1:14" ht="15" customHeight="1" x14ac:dyDescent="0.2">
      <c r="A824" s="58">
        <v>25</v>
      </c>
      <c r="B824" s="61" t="s">
        <v>38</v>
      </c>
      <c r="C824" s="53">
        <v>0</v>
      </c>
      <c r="D824" s="53">
        <v>0</v>
      </c>
      <c r="E824" s="53">
        <v>0</v>
      </c>
      <c r="F824" s="53">
        <v>0</v>
      </c>
      <c r="G824" s="53">
        <v>0</v>
      </c>
      <c r="H824" s="53">
        <v>0</v>
      </c>
      <c r="I824" s="53" t="e">
        <f t="shared" si="108"/>
        <v>#DIV/0!</v>
      </c>
      <c r="J824" s="53" t="e">
        <f t="shared" si="109"/>
        <v>#DIV/0!</v>
      </c>
      <c r="K824" s="53">
        <f t="shared" si="110"/>
        <v>0</v>
      </c>
      <c r="L824" s="53">
        <f t="shared" si="111"/>
        <v>0</v>
      </c>
      <c r="M824" s="53">
        <f t="shared" si="111"/>
        <v>0</v>
      </c>
      <c r="N824" s="53" t="e">
        <f t="shared" si="112"/>
        <v>#DIV/0!</v>
      </c>
    </row>
    <row r="825" spans="1:14" ht="15" customHeight="1" x14ac:dyDescent="0.2">
      <c r="A825" s="58">
        <v>26</v>
      </c>
      <c r="B825" s="61" t="s">
        <v>39</v>
      </c>
      <c r="C825" s="53">
        <v>0.64999913828265476</v>
      </c>
      <c r="D825" s="53">
        <v>0.35000086171734524</v>
      </c>
      <c r="E825" s="53">
        <v>0</v>
      </c>
      <c r="F825" s="53">
        <v>0</v>
      </c>
      <c r="G825" s="53">
        <v>0</v>
      </c>
      <c r="H825" s="53">
        <v>0</v>
      </c>
      <c r="I825" s="53">
        <f t="shared" si="108"/>
        <v>0</v>
      </c>
      <c r="J825" s="53">
        <f t="shared" si="109"/>
        <v>0</v>
      </c>
      <c r="K825" s="53">
        <f t="shared" si="110"/>
        <v>1</v>
      </c>
      <c r="L825" s="53">
        <f t="shared" si="111"/>
        <v>0</v>
      </c>
      <c r="M825" s="53">
        <f t="shared" si="111"/>
        <v>0</v>
      </c>
      <c r="N825" s="53">
        <f t="shared" si="112"/>
        <v>0</v>
      </c>
    </row>
    <row r="826" spans="1:14" ht="15" customHeight="1" x14ac:dyDescent="0.2">
      <c r="A826" s="58">
        <v>27</v>
      </c>
      <c r="B826" s="61" t="s">
        <v>40</v>
      </c>
      <c r="C826" s="53">
        <v>49.210815000000004</v>
      </c>
      <c r="D826" s="53">
        <v>12.319184999999997</v>
      </c>
      <c r="E826" s="53">
        <v>0</v>
      </c>
      <c r="F826" s="53">
        <v>0</v>
      </c>
      <c r="G826" s="53">
        <v>0</v>
      </c>
      <c r="H826" s="53">
        <v>0</v>
      </c>
      <c r="I826" s="53">
        <f t="shared" si="108"/>
        <v>0</v>
      </c>
      <c r="J826" s="53">
        <f t="shared" si="109"/>
        <v>0</v>
      </c>
      <c r="K826" s="53">
        <f t="shared" si="110"/>
        <v>61.53</v>
      </c>
      <c r="L826" s="53">
        <f t="shared" si="111"/>
        <v>0</v>
      </c>
      <c r="M826" s="53">
        <f t="shared" si="111"/>
        <v>0</v>
      </c>
      <c r="N826" s="53">
        <f t="shared" si="112"/>
        <v>0</v>
      </c>
    </row>
    <row r="827" spans="1:14" ht="15" customHeight="1" x14ac:dyDescent="0.2">
      <c r="A827" s="58">
        <v>28</v>
      </c>
      <c r="B827" s="61" t="s">
        <v>41</v>
      </c>
      <c r="C827" s="53">
        <v>0</v>
      </c>
      <c r="D827" s="53">
        <v>0</v>
      </c>
      <c r="E827" s="53">
        <v>0</v>
      </c>
      <c r="F827" s="53">
        <v>0</v>
      </c>
      <c r="G827" s="53">
        <v>0</v>
      </c>
      <c r="H827" s="53">
        <v>0</v>
      </c>
      <c r="I827" s="53" t="e">
        <f t="shared" si="108"/>
        <v>#DIV/0!</v>
      </c>
      <c r="J827" s="53" t="e">
        <f t="shared" si="109"/>
        <v>#DIV/0!</v>
      </c>
      <c r="K827" s="53">
        <f t="shared" si="110"/>
        <v>0</v>
      </c>
      <c r="L827" s="53">
        <f t="shared" si="111"/>
        <v>0</v>
      </c>
      <c r="M827" s="53">
        <f t="shared" si="111"/>
        <v>0</v>
      </c>
      <c r="N827" s="53" t="e">
        <f t="shared" si="112"/>
        <v>#DIV/0!</v>
      </c>
    </row>
    <row r="828" spans="1:14" ht="15" customHeight="1" x14ac:dyDescent="0.2">
      <c r="A828" s="58">
        <v>29</v>
      </c>
      <c r="B828" s="61" t="s">
        <v>42</v>
      </c>
      <c r="C828" s="53">
        <v>25.968208092485551</v>
      </c>
      <c r="D828" s="53">
        <v>19.031791907514449</v>
      </c>
      <c r="E828" s="53">
        <v>0</v>
      </c>
      <c r="F828" s="53">
        <v>0</v>
      </c>
      <c r="G828" s="53">
        <v>0</v>
      </c>
      <c r="H828" s="53">
        <v>0</v>
      </c>
      <c r="I828" s="53">
        <f t="shared" si="108"/>
        <v>0</v>
      </c>
      <c r="J828" s="53">
        <f t="shared" si="109"/>
        <v>0</v>
      </c>
      <c r="K828" s="53">
        <f t="shared" si="110"/>
        <v>45</v>
      </c>
      <c r="L828" s="53">
        <f t="shared" si="111"/>
        <v>0</v>
      </c>
      <c r="M828" s="53">
        <f t="shared" si="111"/>
        <v>0</v>
      </c>
      <c r="N828" s="53">
        <f t="shared" si="112"/>
        <v>0</v>
      </c>
    </row>
    <row r="829" spans="1:14" ht="15" customHeight="1" x14ac:dyDescent="0.2">
      <c r="A829" s="58">
        <v>30</v>
      </c>
      <c r="B829" s="61" t="s">
        <v>43</v>
      </c>
      <c r="C829" s="53">
        <v>79.269841269841265</v>
      </c>
      <c r="D829" s="53">
        <v>30.730158730158735</v>
      </c>
      <c r="E829" s="53">
        <v>1</v>
      </c>
      <c r="F829" s="53">
        <v>1</v>
      </c>
      <c r="G829" s="53">
        <v>0</v>
      </c>
      <c r="H829" s="53">
        <v>0</v>
      </c>
      <c r="I829" s="53">
        <f t="shared" si="108"/>
        <v>1.261513816579896</v>
      </c>
      <c r="J829" s="53">
        <f t="shared" si="109"/>
        <v>0</v>
      </c>
      <c r="K829" s="53">
        <f t="shared" si="110"/>
        <v>110</v>
      </c>
      <c r="L829" s="53">
        <f t="shared" si="111"/>
        <v>1</v>
      </c>
      <c r="M829" s="53">
        <f t="shared" si="111"/>
        <v>1</v>
      </c>
      <c r="N829" s="53">
        <f t="shared" si="112"/>
        <v>0.90909090909090906</v>
      </c>
    </row>
    <row r="830" spans="1:14" ht="15" customHeight="1" x14ac:dyDescent="0.2">
      <c r="A830" s="58">
        <v>31</v>
      </c>
      <c r="B830" s="61" t="s">
        <v>44</v>
      </c>
      <c r="C830" s="53">
        <v>0</v>
      </c>
      <c r="D830" s="53">
        <v>0</v>
      </c>
      <c r="E830" s="53">
        <v>0</v>
      </c>
      <c r="F830" s="53">
        <v>0</v>
      </c>
      <c r="G830" s="53">
        <v>0</v>
      </c>
      <c r="H830" s="53">
        <v>0</v>
      </c>
      <c r="I830" s="53" t="e">
        <f t="shared" si="108"/>
        <v>#DIV/0!</v>
      </c>
      <c r="J830" s="53" t="e">
        <f t="shared" si="109"/>
        <v>#DIV/0!</v>
      </c>
      <c r="K830" s="53">
        <f t="shared" si="110"/>
        <v>0</v>
      </c>
      <c r="L830" s="53">
        <f t="shared" si="111"/>
        <v>0</v>
      </c>
      <c r="M830" s="53">
        <f t="shared" si="111"/>
        <v>0</v>
      </c>
      <c r="N830" s="53" t="e">
        <f t="shared" si="112"/>
        <v>#DIV/0!</v>
      </c>
    </row>
    <row r="831" spans="1:14" ht="15" customHeight="1" x14ac:dyDescent="0.2">
      <c r="A831" s="58">
        <v>32</v>
      </c>
      <c r="B831" s="61" t="s">
        <v>45</v>
      </c>
      <c r="C831" s="53">
        <v>163.60380250851023</v>
      </c>
      <c r="D831" s="53">
        <v>380.39619749148977</v>
      </c>
      <c r="E831" s="53">
        <v>13</v>
      </c>
      <c r="F831" s="53">
        <v>23</v>
      </c>
      <c r="G831" s="53">
        <v>0</v>
      </c>
      <c r="H831" s="53">
        <v>0</v>
      </c>
      <c r="I831" s="53">
        <f t="shared" si="108"/>
        <v>14.058352952281536</v>
      </c>
      <c r="J831" s="53">
        <f t="shared" si="109"/>
        <v>0</v>
      </c>
      <c r="K831" s="53">
        <f t="shared" si="110"/>
        <v>544</v>
      </c>
      <c r="L831" s="53">
        <f t="shared" si="111"/>
        <v>13</v>
      </c>
      <c r="M831" s="53">
        <f t="shared" si="111"/>
        <v>23</v>
      </c>
      <c r="N831" s="53">
        <f t="shared" si="112"/>
        <v>4.2279411764705888</v>
      </c>
    </row>
    <row r="832" spans="1:14" ht="15" customHeight="1" x14ac:dyDescent="0.2">
      <c r="A832" s="58">
        <v>33</v>
      </c>
      <c r="B832" s="61" t="s">
        <v>46</v>
      </c>
      <c r="C832" s="53">
        <v>165.37228500000001</v>
      </c>
      <c r="D832" s="53">
        <v>52.75771499999999</v>
      </c>
      <c r="E832" s="53">
        <v>2</v>
      </c>
      <c r="F832" s="53">
        <v>3</v>
      </c>
      <c r="G832" s="53">
        <v>0</v>
      </c>
      <c r="H832" s="53">
        <v>0</v>
      </c>
      <c r="I832" s="53">
        <f t="shared" si="108"/>
        <v>1.8140887392346305</v>
      </c>
      <c r="J832" s="53">
        <f t="shared" si="109"/>
        <v>0</v>
      </c>
      <c r="K832" s="53">
        <f t="shared" si="110"/>
        <v>218.13</v>
      </c>
      <c r="L832" s="53">
        <f t="shared" si="111"/>
        <v>2</v>
      </c>
      <c r="M832" s="53">
        <f t="shared" si="111"/>
        <v>3</v>
      </c>
      <c r="N832" s="53">
        <f t="shared" si="112"/>
        <v>1.3753266400770183</v>
      </c>
    </row>
    <row r="833" spans="1:14" ht="15" customHeight="1" x14ac:dyDescent="0.2">
      <c r="A833" s="58">
        <v>34</v>
      </c>
      <c r="B833" s="61" t="s">
        <v>47</v>
      </c>
      <c r="C833" s="53">
        <v>0</v>
      </c>
      <c r="D833" s="53">
        <v>0</v>
      </c>
      <c r="E833" s="53">
        <v>0</v>
      </c>
      <c r="F833" s="53">
        <v>0</v>
      </c>
      <c r="G833" s="53">
        <v>0</v>
      </c>
      <c r="H833" s="53">
        <v>0</v>
      </c>
      <c r="I833" s="53" t="e">
        <f t="shared" si="108"/>
        <v>#DIV/0!</v>
      </c>
      <c r="J833" s="53" t="e">
        <f t="shared" si="109"/>
        <v>#DIV/0!</v>
      </c>
      <c r="K833" s="53">
        <f t="shared" si="110"/>
        <v>0</v>
      </c>
      <c r="L833" s="53">
        <f t="shared" si="111"/>
        <v>0</v>
      </c>
      <c r="M833" s="53">
        <f t="shared" si="111"/>
        <v>0</v>
      </c>
      <c r="N833" s="53" t="e">
        <f t="shared" si="112"/>
        <v>#DIV/0!</v>
      </c>
    </row>
    <row r="834" spans="1:14" ht="15" customHeight="1" x14ac:dyDescent="0.2">
      <c r="A834" s="58">
        <v>35</v>
      </c>
      <c r="B834" s="61" t="s">
        <v>48</v>
      </c>
      <c r="C834" s="53">
        <v>0</v>
      </c>
      <c r="D834" s="53">
        <v>0</v>
      </c>
      <c r="E834" s="53">
        <v>0</v>
      </c>
      <c r="F834" s="53">
        <v>0</v>
      </c>
      <c r="G834" s="53">
        <v>0</v>
      </c>
      <c r="H834" s="53">
        <v>0</v>
      </c>
      <c r="I834" s="53" t="e">
        <f t="shared" si="108"/>
        <v>#DIV/0!</v>
      </c>
      <c r="J834" s="53" t="e">
        <f t="shared" si="109"/>
        <v>#DIV/0!</v>
      </c>
      <c r="K834" s="53">
        <f t="shared" si="110"/>
        <v>0</v>
      </c>
      <c r="L834" s="53">
        <f t="shared" si="111"/>
        <v>0</v>
      </c>
      <c r="M834" s="53">
        <f t="shared" si="111"/>
        <v>0</v>
      </c>
      <c r="N834" s="53" t="e">
        <f t="shared" si="112"/>
        <v>#DIV/0!</v>
      </c>
    </row>
    <row r="835" spans="1:14" ht="15" customHeight="1" x14ac:dyDescent="0.2">
      <c r="A835" s="58">
        <v>36</v>
      </c>
      <c r="B835" s="61" t="s">
        <v>49</v>
      </c>
      <c r="C835" s="53">
        <v>0</v>
      </c>
      <c r="D835" s="53">
        <v>0</v>
      </c>
      <c r="E835" s="53">
        <v>0</v>
      </c>
      <c r="F835" s="53">
        <v>0</v>
      </c>
      <c r="G835" s="53">
        <v>0</v>
      </c>
      <c r="H835" s="53">
        <v>0</v>
      </c>
      <c r="I835" s="53" t="e">
        <f t="shared" si="108"/>
        <v>#DIV/0!</v>
      </c>
      <c r="J835" s="53" t="e">
        <f t="shared" si="109"/>
        <v>#DIV/0!</v>
      </c>
      <c r="K835" s="53">
        <f t="shared" si="110"/>
        <v>0</v>
      </c>
      <c r="L835" s="53">
        <f t="shared" si="111"/>
        <v>0</v>
      </c>
      <c r="M835" s="53">
        <f t="shared" si="111"/>
        <v>0</v>
      </c>
      <c r="N835" s="53" t="e">
        <f t="shared" si="112"/>
        <v>#DIV/0!</v>
      </c>
    </row>
    <row r="836" spans="1:14" ht="15" customHeight="1" x14ac:dyDescent="0.2">
      <c r="A836" s="66"/>
      <c r="B836" s="67" t="s">
        <v>6</v>
      </c>
      <c r="C836" s="54">
        <f t="shared" ref="C836:H836" si="113">SUM(C800:C835)</f>
        <v>2669.7590977364121</v>
      </c>
      <c r="D836" s="54">
        <f t="shared" si="113"/>
        <v>1636.200902263588</v>
      </c>
      <c r="E836" s="54">
        <f t="shared" si="113"/>
        <v>84</v>
      </c>
      <c r="F836" s="54">
        <f t="shared" si="113"/>
        <v>67.27</v>
      </c>
      <c r="G836" s="54">
        <f t="shared" si="113"/>
        <v>0</v>
      </c>
      <c r="H836" s="54">
        <f t="shared" si="113"/>
        <v>0</v>
      </c>
      <c r="I836" s="54">
        <f t="shared" si="108"/>
        <v>2.5197029970620082</v>
      </c>
      <c r="J836" s="54">
        <f t="shared" si="109"/>
        <v>0</v>
      </c>
      <c r="K836" s="54">
        <f t="shared" si="110"/>
        <v>4305.96</v>
      </c>
      <c r="L836" s="54">
        <f t="shared" si="111"/>
        <v>84</v>
      </c>
      <c r="M836" s="54">
        <f t="shared" si="111"/>
        <v>67.27</v>
      </c>
      <c r="N836" s="54">
        <f t="shared" si="112"/>
        <v>1.5622532489851275</v>
      </c>
    </row>
    <row r="837" spans="1:14" ht="15" customHeight="1" x14ac:dyDescent="0.2">
      <c r="A837" s="109" t="s">
        <v>77</v>
      </c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</row>
    <row r="838" spans="1:14" ht="15" customHeight="1" x14ac:dyDescent="0.2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</row>
    <row r="839" spans="1:14" ht="15" customHeight="1" x14ac:dyDescent="0.2">
      <c r="A839" s="111" t="str">
        <f>A3</f>
        <v>Disbursements under Crop Loans - 30.09.2020</v>
      </c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</row>
    <row r="840" spans="1:14" ht="15" customHeight="1" x14ac:dyDescent="0.2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112" t="s">
        <v>2</v>
      </c>
      <c r="L840" s="112"/>
      <c r="M840" s="112"/>
      <c r="N840" s="112"/>
    </row>
    <row r="841" spans="1:14" ht="39.950000000000003" customHeight="1" x14ac:dyDescent="0.2">
      <c r="A841" s="113" t="s">
        <v>3</v>
      </c>
      <c r="B841" s="113" t="s">
        <v>56</v>
      </c>
      <c r="C841" s="102" t="str">
        <f>C5</f>
        <v>Crop Loan Target 
ACP 2020-21</v>
      </c>
      <c r="D841" s="102"/>
      <c r="E841" s="116" t="str">
        <f>E5</f>
        <v>Cumulative Achievement from 
01.04.2020</v>
      </c>
      <c r="F841" s="117"/>
      <c r="G841" s="117"/>
      <c r="H841" s="118"/>
      <c r="I841" s="102" t="s">
        <v>5</v>
      </c>
      <c r="J841" s="102"/>
      <c r="K841" s="102" t="s">
        <v>6</v>
      </c>
      <c r="L841" s="102"/>
      <c r="M841" s="102"/>
      <c r="N841" s="102"/>
    </row>
    <row r="842" spans="1:14" ht="15" customHeight="1" x14ac:dyDescent="0.2">
      <c r="A842" s="114"/>
      <c r="B842" s="114"/>
      <c r="C842" s="103" t="s">
        <v>7</v>
      </c>
      <c r="D842" s="103" t="s">
        <v>8</v>
      </c>
      <c r="E842" s="105" t="s">
        <v>7</v>
      </c>
      <c r="F842" s="106"/>
      <c r="G842" s="105" t="s">
        <v>8</v>
      </c>
      <c r="H842" s="106"/>
      <c r="I842" s="103" t="s">
        <v>7</v>
      </c>
      <c r="J842" s="103" t="s">
        <v>8</v>
      </c>
      <c r="K842" s="103" t="s">
        <v>9</v>
      </c>
      <c r="L842" s="107" t="s">
        <v>10</v>
      </c>
      <c r="M842" s="107"/>
      <c r="N842" s="103" t="s">
        <v>11</v>
      </c>
    </row>
    <row r="843" spans="1:14" ht="15" customHeight="1" x14ac:dyDescent="0.2">
      <c r="A843" s="115"/>
      <c r="B843" s="115"/>
      <c r="C843" s="104"/>
      <c r="D843" s="104"/>
      <c r="E843" s="57" t="s">
        <v>12</v>
      </c>
      <c r="F843" s="57" t="s">
        <v>13</v>
      </c>
      <c r="G843" s="57" t="s">
        <v>12</v>
      </c>
      <c r="H843" s="57" t="s">
        <v>13</v>
      </c>
      <c r="I843" s="104"/>
      <c r="J843" s="104"/>
      <c r="K843" s="104"/>
      <c r="L843" s="57" t="s">
        <v>12</v>
      </c>
      <c r="M843" s="57" t="s">
        <v>13</v>
      </c>
      <c r="N843" s="104"/>
    </row>
    <row r="844" spans="1:14" ht="15" customHeight="1" x14ac:dyDescent="0.2">
      <c r="A844" s="58">
        <v>1</v>
      </c>
      <c r="B844" s="61" t="s">
        <v>14</v>
      </c>
      <c r="C844" s="53">
        <v>3109.2991686426876</v>
      </c>
      <c r="D844" s="53">
        <v>1677.2008313573124</v>
      </c>
      <c r="E844" s="53">
        <v>1610</v>
      </c>
      <c r="F844" s="53">
        <v>4042</v>
      </c>
      <c r="G844" s="53">
        <v>0</v>
      </c>
      <c r="H844" s="53">
        <v>0</v>
      </c>
      <c r="I844" s="53">
        <f t="shared" ref="I844:I880" si="114">(F844/C844)*100</f>
        <v>129.99714021614932</v>
      </c>
      <c r="J844" s="53">
        <f t="shared" ref="J844:J880" si="115">(H844/D844)*100</f>
        <v>0</v>
      </c>
      <c r="K844" s="53">
        <f t="shared" ref="K844:K880" si="116">C844+D844</f>
        <v>4786.5</v>
      </c>
      <c r="L844" s="53">
        <f t="shared" ref="L844:M880" si="117">E844+G844</f>
        <v>1610</v>
      </c>
      <c r="M844" s="53">
        <f t="shared" si="117"/>
        <v>4042</v>
      </c>
      <c r="N844" s="53">
        <f t="shared" ref="N844:N880" si="118">(M844/K844)*100</f>
        <v>84.445837250600647</v>
      </c>
    </row>
    <row r="845" spans="1:14" ht="15" customHeight="1" x14ac:dyDescent="0.2">
      <c r="A845" s="58">
        <v>2</v>
      </c>
      <c r="B845" s="61" t="s">
        <v>15</v>
      </c>
      <c r="C845" s="53">
        <v>427.5</v>
      </c>
      <c r="D845" s="53">
        <v>22.5</v>
      </c>
      <c r="E845" s="53">
        <v>90</v>
      </c>
      <c r="F845" s="53">
        <v>260</v>
      </c>
      <c r="G845" s="53">
        <v>0</v>
      </c>
      <c r="H845" s="53">
        <v>0</v>
      </c>
      <c r="I845" s="53">
        <f>(F845/C845)*100</f>
        <v>60.818713450292393</v>
      </c>
      <c r="J845" s="53">
        <f t="shared" si="115"/>
        <v>0</v>
      </c>
      <c r="K845" s="53">
        <f>C845+D845</f>
        <v>450</v>
      </c>
      <c r="L845" s="53">
        <f t="shared" si="117"/>
        <v>90</v>
      </c>
      <c r="M845" s="53">
        <f t="shared" si="117"/>
        <v>260</v>
      </c>
      <c r="N845" s="53">
        <f t="shared" si="118"/>
        <v>57.777777777777771</v>
      </c>
    </row>
    <row r="846" spans="1:14" ht="15" customHeight="1" x14ac:dyDescent="0.2">
      <c r="A846" s="58">
        <v>3</v>
      </c>
      <c r="B846" s="61" t="s">
        <v>16</v>
      </c>
      <c r="C846" s="53">
        <v>496</v>
      </c>
      <c r="D846" s="53">
        <v>124</v>
      </c>
      <c r="E846" s="53">
        <v>180</v>
      </c>
      <c r="F846" s="53">
        <v>1000</v>
      </c>
      <c r="G846" s="53">
        <v>0</v>
      </c>
      <c r="H846" s="53">
        <v>0</v>
      </c>
      <c r="I846" s="53">
        <f t="shared" si="114"/>
        <v>201.61290322580646</v>
      </c>
      <c r="J846" s="53">
        <f t="shared" si="115"/>
        <v>0</v>
      </c>
      <c r="K846" s="53">
        <f t="shared" si="116"/>
        <v>620</v>
      </c>
      <c r="L846" s="53">
        <f t="shared" si="117"/>
        <v>180</v>
      </c>
      <c r="M846" s="53">
        <f t="shared" si="117"/>
        <v>1000</v>
      </c>
      <c r="N846" s="53">
        <f t="shared" si="118"/>
        <v>161.29032258064515</v>
      </c>
    </row>
    <row r="847" spans="1:14" ht="15" customHeight="1" x14ac:dyDescent="0.2">
      <c r="A847" s="58">
        <v>4</v>
      </c>
      <c r="B847" s="61" t="s">
        <v>17</v>
      </c>
      <c r="C847" s="53">
        <v>787.5582854946523</v>
      </c>
      <c r="D847" s="53">
        <v>197.11171450534766</v>
      </c>
      <c r="E847" s="53">
        <v>502</v>
      </c>
      <c r="F847" s="53">
        <v>928.52</v>
      </c>
      <c r="G847" s="53">
        <v>0</v>
      </c>
      <c r="H847" s="53">
        <v>0</v>
      </c>
      <c r="I847" s="53">
        <f t="shared" si="114"/>
        <v>117.89857552153261</v>
      </c>
      <c r="J847" s="53">
        <f t="shared" si="115"/>
        <v>0</v>
      </c>
      <c r="K847" s="53">
        <f t="shared" si="116"/>
        <v>984.67</v>
      </c>
      <c r="L847" s="53">
        <f t="shared" si="117"/>
        <v>502</v>
      </c>
      <c r="M847" s="53">
        <f t="shared" si="117"/>
        <v>928.52</v>
      </c>
      <c r="N847" s="53">
        <f t="shared" si="118"/>
        <v>94.29758193100227</v>
      </c>
    </row>
    <row r="848" spans="1:14" ht="15" customHeight="1" x14ac:dyDescent="0.2">
      <c r="A848" s="58">
        <v>5</v>
      </c>
      <c r="B848" s="61" t="s">
        <v>18</v>
      </c>
      <c r="C848" s="53">
        <v>1357.1428571428571</v>
      </c>
      <c r="D848" s="53">
        <v>342.85714285714289</v>
      </c>
      <c r="E848" s="53">
        <v>181</v>
      </c>
      <c r="F848" s="53">
        <v>580</v>
      </c>
      <c r="G848" s="53">
        <v>0</v>
      </c>
      <c r="H848" s="53">
        <v>0</v>
      </c>
      <c r="I848" s="53">
        <f t="shared" si="114"/>
        <v>42.736842105263158</v>
      </c>
      <c r="J848" s="53">
        <f t="shared" si="115"/>
        <v>0</v>
      </c>
      <c r="K848" s="53">
        <f t="shared" si="116"/>
        <v>1700</v>
      </c>
      <c r="L848" s="53">
        <f t="shared" si="117"/>
        <v>181</v>
      </c>
      <c r="M848" s="53">
        <f t="shared" si="117"/>
        <v>580</v>
      </c>
      <c r="N848" s="53">
        <f t="shared" si="118"/>
        <v>34.117647058823529</v>
      </c>
    </row>
    <row r="849" spans="1:14" ht="15" customHeight="1" x14ac:dyDescent="0.2">
      <c r="A849" s="58">
        <v>6</v>
      </c>
      <c r="B849" s="61" t="s">
        <v>19</v>
      </c>
      <c r="C849" s="53">
        <v>93.588758370842029</v>
      </c>
      <c r="D849" s="53">
        <v>6.4112416291579706</v>
      </c>
      <c r="E849" s="53">
        <v>12</v>
      </c>
      <c r="F849" s="53">
        <v>72</v>
      </c>
      <c r="G849" s="53">
        <v>0</v>
      </c>
      <c r="H849" s="53">
        <v>0</v>
      </c>
      <c r="I849" s="53">
        <f t="shared" si="114"/>
        <v>76.932316715542512</v>
      </c>
      <c r="J849" s="53">
        <f t="shared" si="115"/>
        <v>0</v>
      </c>
      <c r="K849" s="53">
        <f t="shared" si="116"/>
        <v>100</v>
      </c>
      <c r="L849" s="53">
        <f t="shared" si="117"/>
        <v>12</v>
      </c>
      <c r="M849" s="53">
        <f t="shared" si="117"/>
        <v>72</v>
      </c>
      <c r="N849" s="53">
        <f t="shared" si="118"/>
        <v>72</v>
      </c>
    </row>
    <row r="850" spans="1:14" ht="15" customHeight="1" x14ac:dyDescent="0.2">
      <c r="A850" s="58">
        <v>7</v>
      </c>
      <c r="B850" s="61" t="s">
        <v>20</v>
      </c>
      <c r="C850" s="53">
        <v>6961.5056589555625</v>
      </c>
      <c r="D850" s="53">
        <v>773.49434104443753</v>
      </c>
      <c r="E850" s="53">
        <v>103</v>
      </c>
      <c r="F850" s="53">
        <v>313</v>
      </c>
      <c r="G850" s="53">
        <v>0</v>
      </c>
      <c r="H850" s="53">
        <v>0</v>
      </c>
      <c r="I850" s="53">
        <f t="shared" si="114"/>
        <v>4.496153782441362</v>
      </c>
      <c r="J850" s="53">
        <f t="shared" si="115"/>
        <v>0</v>
      </c>
      <c r="K850" s="53">
        <f t="shared" si="116"/>
        <v>7735</v>
      </c>
      <c r="L850" s="53">
        <f t="shared" si="117"/>
        <v>103</v>
      </c>
      <c r="M850" s="53">
        <f t="shared" si="117"/>
        <v>313</v>
      </c>
      <c r="N850" s="53">
        <f t="shared" si="118"/>
        <v>4.046541693600517</v>
      </c>
    </row>
    <row r="851" spans="1:14" ht="15" customHeight="1" x14ac:dyDescent="0.2">
      <c r="A851" s="58">
        <v>8</v>
      </c>
      <c r="B851" s="61" t="s">
        <v>21</v>
      </c>
      <c r="C851" s="53">
        <v>428.57142857142856</v>
      </c>
      <c r="D851" s="53">
        <v>51.428571428571445</v>
      </c>
      <c r="E851" s="53">
        <v>19</v>
      </c>
      <c r="F851" s="53">
        <v>98</v>
      </c>
      <c r="G851" s="53">
        <v>0</v>
      </c>
      <c r="H851" s="53">
        <v>0</v>
      </c>
      <c r="I851" s="53">
        <f t="shared" si="114"/>
        <v>22.866666666666667</v>
      </c>
      <c r="J851" s="53">
        <f t="shared" si="115"/>
        <v>0</v>
      </c>
      <c r="K851" s="53">
        <f t="shared" si="116"/>
        <v>480</v>
      </c>
      <c r="L851" s="53">
        <f t="shared" si="117"/>
        <v>19</v>
      </c>
      <c r="M851" s="53">
        <f t="shared" si="117"/>
        <v>98</v>
      </c>
      <c r="N851" s="53">
        <f t="shared" si="118"/>
        <v>20.416666666666668</v>
      </c>
    </row>
    <row r="852" spans="1:14" ht="15" customHeight="1" x14ac:dyDescent="0.2">
      <c r="A852" s="58">
        <v>9</v>
      </c>
      <c r="B852" s="61" t="s">
        <v>22</v>
      </c>
      <c r="C852" s="53">
        <v>529.88260000000002</v>
      </c>
      <c r="D852" s="53">
        <v>97.197400000000016</v>
      </c>
      <c r="E852" s="53">
        <v>85</v>
      </c>
      <c r="F852" s="53">
        <v>296</v>
      </c>
      <c r="G852" s="53">
        <v>0</v>
      </c>
      <c r="H852" s="53">
        <v>0</v>
      </c>
      <c r="I852" s="53">
        <f t="shared" si="114"/>
        <v>55.861430437610139</v>
      </c>
      <c r="J852" s="53">
        <f t="shared" si="115"/>
        <v>0</v>
      </c>
      <c r="K852" s="53">
        <f t="shared" si="116"/>
        <v>627.08000000000004</v>
      </c>
      <c r="L852" s="53">
        <f t="shared" si="117"/>
        <v>85</v>
      </c>
      <c r="M852" s="53">
        <f t="shared" si="117"/>
        <v>296</v>
      </c>
      <c r="N852" s="53">
        <f t="shared" si="118"/>
        <v>47.202908719780567</v>
      </c>
    </row>
    <row r="853" spans="1:14" ht="15" customHeight="1" x14ac:dyDescent="0.2">
      <c r="A853" s="58">
        <v>10</v>
      </c>
      <c r="B853" s="61" t="s">
        <v>23</v>
      </c>
      <c r="C853" s="53">
        <v>102.83040904522612</v>
      </c>
      <c r="D853" s="53">
        <v>18.239590954773874</v>
      </c>
      <c r="E853" s="53">
        <v>2</v>
      </c>
      <c r="F853" s="53">
        <v>3</v>
      </c>
      <c r="G853" s="53">
        <v>0</v>
      </c>
      <c r="H853" s="53">
        <v>0</v>
      </c>
      <c r="I853" s="53">
        <f t="shared" si="114"/>
        <v>2.9174249405937513</v>
      </c>
      <c r="J853" s="53">
        <f t="shared" si="115"/>
        <v>0</v>
      </c>
      <c r="K853" s="53">
        <f t="shared" si="116"/>
        <v>121.07</v>
      </c>
      <c r="L853" s="53">
        <f t="shared" si="117"/>
        <v>2</v>
      </c>
      <c r="M853" s="53">
        <f t="shared" si="117"/>
        <v>3</v>
      </c>
      <c r="N853" s="53">
        <f t="shared" si="118"/>
        <v>2.4779053440158587</v>
      </c>
    </row>
    <row r="854" spans="1:14" ht="15" customHeight="1" x14ac:dyDescent="0.2">
      <c r="A854" s="58">
        <v>11</v>
      </c>
      <c r="B854" s="61" t="s">
        <v>24</v>
      </c>
      <c r="C854" s="53">
        <v>48.563999999999993</v>
      </c>
      <c r="D854" s="53">
        <v>5.3960000000000079</v>
      </c>
      <c r="E854" s="53">
        <v>21</v>
      </c>
      <c r="F854" s="53">
        <v>70</v>
      </c>
      <c r="G854" s="53">
        <v>0</v>
      </c>
      <c r="H854" s="53">
        <v>0</v>
      </c>
      <c r="I854" s="53">
        <f t="shared" si="114"/>
        <v>144.13969195288695</v>
      </c>
      <c r="J854" s="53">
        <f t="shared" si="115"/>
        <v>0</v>
      </c>
      <c r="K854" s="53">
        <f t="shared" si="116"/>
        <v>53.96</v>
      </c>
      <c r="L854" s="53">
        <f t="shared" si="117"/>
        <v>21</v>
      </c>
      <c r="M854" s="53">
        <f t="shared" si="117"/>
        <v>70</v>
      </c>
      <c r="N854" s="53">
        <f t="shared" si="118"/>
        <v>129.72572275759822</v>
      </c>
    </row>
    <row r="855" spans="1:14" ht="15" customHeight="1" x14ac:dyDescent="0.2">
      <c r="A855" s="58">
        <v>12</v>
      </c>
      <c r="B855" s="61" t="s">
        <v>25</v>
      </c>
      <c r="C855" s="53">
        <v>2361.7528176818541</v>
      </c>
      <c r="D855" s="53">
        <v>555.18718231814591</v>
      </c>
      <c r="E855" s="53">
        <v>102</v>
      </c>
      <c r="F855" s="53">
        <v>306</v>
      </c>
      <c r="G855" s="53">
        <v>0</v>
      </c>
      <c r="H855" s="53">
        <v>0</v>
      </c>
      <c r="I855" s="53">
        <f t="shared" si="114"/>
        <v>12.956478667414064</v>
      </c>
      <c r="J855" s="53">
        <f t="shared" si="115"/>
        <v>0</v>
      </c>
      <c r="K855" s="53">
        <f t="shared" si="116"/>
        <v>2916.94</v>
      </c>
      <c r="L855" s="53">
        <f t="shared" si="117"/>
        <v>102</v>
      </c>
      <c r="M855" s="53">
        <f t="shared" si="117"/>
        <v>306</v>
      </c>
      <c r="N855" s="53">
        <f t="shared" si="118"/>
        <v>10.490445466824823</v>
      </c>
    </row>
    <row r="856" spans="1:14" ht="15" customHeight="1" x14ac:dyDescent="0.2">
      <c r="A856" s="58">
        <v>13</v>
      </c>
      <c r="B856" s="61" t="s">
        <v>26</v>
      </c>
      <c r="C856" s="53">
        <v>1113.3577711674866</v>
      </c>
      <c r="D856" s="53">
        <v>139.91222883251339</v>
      </c>
      <c r="E856" s="53">
        <v>650</v>
      </c>
      <c r="F856" s="53">
        <v>11842</v>
      </c>
      <c r="G856" s="53">
        <v>0</v>
      </c>
      <c r="H856" s="53">
        <v>0</v>
      </c>
      <c r="I856" s="53">
        <f t="shared" si="114"/>
        <v>1063.6293477865852</v>
      </c>
      <c r="J856" s="53">
        <f t="shared" si="115"/>
        <v>0</v>
      </c>
      <c r="K856" s="53">
        <f t="shared" si="116"/>
        <v>1253.27</v>
      </c>
      <c r="L856" s="53">
        <f t="shared" si="117"/>
        <v>650</v>
      </c>
      <c r="M856" s="53">
        <f t="shared" si="117"/>
        <v>11842</v>
      </c>
      <c r="N856" s="53">
        <f t="shared" si="118"/>
        <v>944.88817254063383</v>
      </c>
    </row>
    <row r="857" spans="1:14" ht="15" customHeight="1" x14ac:dyDescent="0.2">
      <c r="A857" s="58">
        <v>14</v>
      </c>
      <c r="B857" s="61" t="s">
        <v>27</v>
      </c>
      <c r="C857" s="53">
        <v>2392.5426395000009</v>
      </c>
      <c r="D857" s="53">
        <v>1039.7173604999994</v>
      </c>
      <c r="E857" s="53">
        <v>120</v>
      </c>
      <c r="F857" s="53">
        <v>300</v>
      </c>
      <c r="G857" s="53">
        <v>0</v>
      </c>
      <c r="H857" s="53">
        <v>0</v>
      </c>
      <c r="I857" s="53">
        <f t="shared" si="114"/>
        <v>12.538961481693581</v>
      </c>
      <c r="J857" s="53">
        <f t="shared" si="115"/>
        <v>0</v>
      </c>
      <c r="K857" s="53">
        <f t="shared" si="116"/>
        <v>3432.26</v>
      </c>
      <c r="L857" s="53">
        <f t="shared" si="117"/>
        <v>120</v>
      </c>
      <c r="M857" s="53">
        <f t="shared" si="117"/>
        <v>300</v>
      </c>
      <c r="N857" s="53">
        <f t="shared" si="118"/>
        <v>8.7405965748515548</v>
      </c>
    </row>
    <row r="858" spans="1:14" ht="15" customHeight="1" x14ac:dyDescent="0.2">
      <c r="A858" s="58">
        <v>15</v>
      </c>
      <c r="B858" s="61" t="s">
        <v>28</v>
      </c>
      <c r="C858" s="53">
        <v>100.25995149142344</v>
      </c>
      <c r="D858" s="53">
        <v>100.26004850857657</v>
      </c>
      <c r="E858" s="53">
        <v>243</v>
      </c>
      <c r="F858" s="53">
        <v>1069</v>
      </c>
      <c r="G858" s="53">
        <v>0</v>
      </c>
      <c r="H858" s="53">
        <v>0</v>
      </c>
      <c r="I858" s="53">
        <f t="shared" si="114"/>
        <v>1066.2283235708983</v>
      </c>
      <c r="J858" s="53">
        <f t="shared" si="115"/>
        <v>0</v>
      </c>
      <c r="K858" s="53">
        <f t="shared" si="116"/>
        <v>200.52</v>
      </c>
      <c r="L858" s="53">
        <f t="shared" si="117"/>
        <v>243</v>
      </c>
      <c r="M858" s="53">
        <f t="shared" si="117"/>
        <v>1069</v>
      </c>
      <c r="N858" s="53">
        <f t="shared" si="118"/>
        <v>533.11390384998992</v>
      </c>
    </row>
    <row r="859" spans="1:14" ht="15" customHeight="1" x14ac:dyDescent="0.2">
      <c r="A859" s="58">
        <v>16</v>
      </c>
      <c r="B859" s="61" t="s">
        <v>29</v>
      </c>
      <c r="C859" s="53">
        <v>3425.8141059732407</v>
      </c>
      <c r="D859" s="53">
        <v>861.18589402675934</v>
      </c>
      <c r="E859" s="53">
        <v>438</v>
      </c>
      <c r="F859" s="53">
        <v>2246</v>
      </c>
      <c r="G859" s="53">
        <v>0</v>
      </c>
      <c r="H859" s="53">
        <v>0</v>
      </c>
      <c r="I859" s="53">
        <f t="shared" si="114"/>
        <v>65.561058788446232</v>
      </c>
      <c r="J859" s="53">
        <f t="shared" si="115"/>
        <v>0</v>
      </c>
      <c r="K859" s="53">
        <f t="shared" si="116"/>
        <v>4287</v>
      </c>
      <c r="L859" s="53">
        <f t="shared" si="117"/>
        <v>438</v>
      </c>
      <c r="M859" s="53">
        <f t="shared" si="117"/>
        <v>2246</v>
      </c>
      <c r="N859" s="53">
        <f t="shared" si="118"/>
        <v>52.390949381852117</v>
      </c>
    </row>
    <row r="860" spans="1:14" ht="15" customHeight="1" x14ac:dyDescent="0.2">
      <c r="A860" s="58">
        <v>17</v>
      </c>
      <c r="B860" s="61" t="s">
        <v>30</v>
      </c>
      <c r="C860" s="53">
        <v>0</v>
      </c>
      <c r="D860" s="53">
        <v>0</v>
      </c>
      <c r="E860" s="53">
        <v>0</v>
      </c>
      <c r="F860" s="53">
        <v>0</v>
      </c>
      <c r="G860" s="53">
        <v>0</v>
      </c>
      <c r="H860" s="53">
        <v>0</v>
      </c>
      <c r="I860" s="53" t="e">
        <f>(F860/C860)*100</f>
        <v>#DIV/0!</v>
      </c>
      <c r="J860" s="53" t="e">
        <f>(H860/D860)*100</f>
        <v>#DIV/0!</v>
      </c>
      <c r="K860" s="53">
        <f>C860+D860</f>
        <v>0</v>
      </c>
      <c r="L860" s="53">
        <f>E860+G860</f>
        <v>0</v>
      </c>
      <c r="M860" s="53">
        <f>F860+H860</f>
        <v>0</v>
      </c>
      <c r="N860" s="53" t="e">
        <f>(M860/K860)*100</f>
        <v>#DIV/0!</v>
      </c>
    </row>
    <row r="861" spans="1:14" ht="15" customHeight="1" x14ac:dyDescent="0.2">
      <c r="A861" s="58">
        <v>18</v>
      </c>
      <c r="B861" s="65" t="s">
        <v>31</v>
      </c>
      <c r="C861" s="53">
        <v>0</v>
      </c>
      <c r="D861" s="53">
        <v>0</v>
      </c>
      <c r="E861" s="53">
        <v>0</v>
      </c>
      <c r="F861" s="53">
        <v>0</v>
      </c>
      <c r="G861" s="53">
        <v>0</v>
      </c>
      <c r="H861" s="53">
        <v>0</v>
      </c>
      <c r="I861" s="53" t="e">
        <f>(F861/C861)*100</f>
        <v>#DIV/0!</v>
      </c>
      <c r="J861" s="53" t="e">
        <f>(H861/D861)*100</f>
        <v>#DIV/0!</v>
      </c>
      <c r="K861" s="53">
        <f>C861+D861</f>
        <v>0</v>
      </c>
      <c r="L861" s="53">
        <f>E861+G861</f>
        <v>0</v>
      </c>
      <c r="M861" s="53">
        <f>F861+H861</f>
        <v>0</v>
      </c>
      <c r="N861" s="53" t="e">
        <f>(M861/K861)*100</f>
        <v>#DIV/0!</v>
      </c>
    </row>
    <row r="862" spans="1:14" ht="15" customHeight="1" x14ac:dyDescent="0.2">
      <c r="A862" s="58">
        <v>19</v>
      </c>
      <c r="B862" s="61" t="s">
        <v>32</v>
      </c>
      <c r="C862" s="53">
        <v>478.5</v>
      </c>
      <c r="D862" s="53">
        <v>71.5</v>
      </c>
      <c r="E862" s="53">
        <v>22</v>
      </c>
      <c r="F862" s="53">
        <v>141</v>
      </c>
      <c r="G862" s="53">
        <v>0</v>
      </c>
      <c r="H862" s="53">
        <v>0</v>
      </c>
      <c r="I862" s="53">
        <f t="shared" si="114"/>
        <v>29.467084639498431</v>
      </c>
      <c r="J862" s="53">
        <f t="shared" si="115"/>
        <v>0</v>
      </c>
      <c r="K862" s="53">
        <f t="shared" si="116"/>
        <v>550</v>
      </c>
      <c r="L862" s="53">
        <f t="shared" si="117"/>
        <v>22</v>
      </c>
      <c r="M862" s="53">
        <f t="shared" si="117"/>
        <v>141</v>
      </c>
      <c r="N862" s="53">
        <f t="shared" si="118"/>
        <v>25.636363636363633</v>
      </c>
    </row>
    <row r="863" spans="1:14" ht="15" customHeight="1" x14ac:dyDescent="0.2">
      <c r="A863" s="58">
        <v>20</v>
      </c>
      <c r="B863" s="61" t="s">
        <v>33</v>
      </c>
      <c r="C863" s="53">
        <v>3507.2052478264063</v>
      </c>
      <c r="D863" s="53">
        <v>876.79475217359368</v>
      </c>
      <c r="E863" s="53">
        <v>138</v>
      </c>
      <c r="F863" s="53">
        <v>580</v>
      </c>
      <c r="G863" s="53">
        <v>0</v>
      </c>
      <c r="H863" s="53">
        <v>0</v>
      </c>
      <c r="I863" s="53">
        <f t="shared" si="114"/>
        <v>16.537384014222024</v>
      </c>
      <c r="J863" s="53">
        <f t="shared" si="115"/>
        <v>0</v>
      </c>
      <c r="K863" s="53">
        <f t="shared" si="116"/>
        <v>4384</v>
      </c>
      <c r="L863" s="53">
        <f t="shared" si="117"/>
        <v>138</v>
      </c>
      <c r="M863" s="53">
        <f t="shared" si="117"/>
        <v>580</v>
      </c>
      <c r="N863" s="53">
        <f t="shared" si="118"/>
        <v>13.229927007299269</v>
      </c>
    </row>
    <row r="864" spans="1:14" ht="15" customHeight="1" x14ac:dyDescent="0.2">
      <c r="A864" s="58">
        <v>21</v>
      </c>
      <c r="B864" s="61" t="s">
        <v>34</v>
      </c>
      <c r="C864" s="53">
        <v>1791.1651060403383</v>
      </c>
      <c r="D864" s="53">
        <v>447.83489395966171</v>
      </c>
      <c r="E864" s="53">
        <v>138</v>
      </c>
      <c r="F864" s="53">
        <v>322</v>
      </c>
      <c r="G864" s="53">
        <v>0</v>
      </c>
      <c r="H864" s="53">
        <v>0</v>
      </c>
      <c r="I864" s="53">
        <f t="shared" si="114"/>
        <v>17.977125554429392</v>
      </c>
      <c r="J864" s="53">
        <f t="shared" si="115"/>
        <v>0</v>
      </c>
      <c r="K864" s="53">
        <f t="shared" si="116"/>
        <v>2239</v>
      </c>
      <c r="L864" s="53">
        <f t="shared" si="117"/>
        <v>138</v>
      </c>
      <c r="M864" s="53">
        <f t="shared" si="117"/>
        <v>322</v>
      </c>
      <c r="N864" s="53">
        <f t="shared" si="118"/>
        <v>14.381420276909335</v>
      </c>
    </row>
    <row r="865" spans="1:14" ht="15" customHeight="1" x14ac:dyDescent="0.2">
      <c r="A865" s="58">
        <v>22</v>
      </c>
      <c r="B865" s="61" t="s">
        <v>35</v>
      </c>
      <c r="C865" s="53">
        <v>4761.3307936507936</v>
      </c>
      <c r="D865" s="53">
        <v>2056.0292063492061</v>
      </c>
      <c r="E865" s="53">
        <v>942</v>
      </c>
      <c r="F865" s="53">
        <v>3838</v>
      </c>
      <c r="G865" s="53">
        <v>0</v>
      </c>
      <c r="H865" s="53">
        <v>0</v>
      </c>
      <c r="I865" s="53">
        <f t="shared" si="114"/>
        <v>80.607715916691831</v>
      </c>
      <c r="J865" s="53">
        <f t="shared" si="115"/>
        <v>0</v>
      </c>
      <c r="K865" s="53">
        <f t="shared" si="116"/>
        <v>6817.36</v>
      </c>
      <c r="L865" s="53">
        <f t="shared" si="117"/>
        <v>942</v>
      </c>
      <c r="M865" s="53">
        <f t="shared" si="117"/>
        <v>3838</v>
      </c>
      <c r="N865" s="53">
        <f t="shared" si="118"/>
        <v>56.297452386260957</v>
      </c>
    </row>
    <row r="866" spans="1:14" ht="15" customHeight="1" x14ac:dyDescent="0.2">
      <c r="A866" s="58">
        <v>23</v>
      </c>
      <c r="B866" s="61" t="s">
        <v>36</v>
      </c>
      <c r="C866" s="53">
        <v>2785.3105069051412</v>
      </c>
      <c r="D866" s="53">
        <v>1193.6894930948588</v>
      </c>
      <c r="E866" s="53">
        <v>203</v>
      </c>
      <c r="F866" s="53">
        <v>410</v>
      </c>
      <c r="G866" s="53">
        <v>0</v>
      </c>
      <c r="H866" s="53">
        <v>0</v>
      </c>
      <c r="I866" s="53">
        <f t="shared" si="114"/>
        <v>14.720082338524106</v>
      </c>
      <c r="J866" s="53">
        <f t="shared" si="115"/>
        <v>0</v>
      </c>
      <c r="K866" s="53">
        <f t="shared" si="116"/>
        <v>3979</v>
      </c>
      <c r="L866" s="53">
        <f t="shared" si="117"/>
        <v>203</v>
      </c>
      <c r="M866" s="53">
        <f t="shared" si="117"/>
        <v>410</v>
      </c>
      <c r="N866" s="53">
        <f t="shared" si="118"/>
        <v>10.304096506659965</v>
      </c>
    </row>
    <row r="867" spans="1:14" ht="15" customHeight="1" x14ac:dyDescent="0.2">
      <c r="A867" s="58">
        <v>24</v>
      </c>
      <c r="B867" s="59" t="s">
        <v>37</v>
      </c>
      <c r="C867" s="53">
        <v>198.53970000000001</v>
      </c>
      <c r="D867" s="53">
        <v>51.510300000000001</v>
      </c>
      <c r="E867" s="53">
        <v>2</v>
      </c>
      <c r="F867" s="53">
        <v>3</v>
      </c>
      <c r="G867" s="53">
        <v>0</v>
      </c>
      <c r="H867" s="53">
        <v>0</v>
      </c>
      <c r="I867" s="53">
        <f>(F867/C867)*100</f>
        <v>1.5110328060332519</v>
      </c>
      <c r="J867" s="53">
        <f>(H867/D867)*100</f>
        <v>0</v>
      </c>
      <c r="K867" s="53">
        <f>C867+D867</f>
        <v>250.05</v>
      </c>
      <c r="L867" s="53">
        <f>E867+G867</f>
        <v>2</v>
      </c>
      <c r="M867" s="53">
        <f>F867+H867</f>
        <v>3</v>
      </c>
      <c r="N867" s="53">
        <f>(M867/K867)*100</f>
        <v>1.1997600479904018</v>
      </c>
    </row>
    <row r="868" spans="1:14" ht="15" customHeight="1" x14ac:dyDescent="0.2">
      <c r="A868" s="58">
        <v>25</v>
      </c>
      <c r="B868" s="61" t="s">
        <v>38</v>
      </c>
      <c r="C868" s="53">
        <v>1139.8718770019218</v>
      </c>
      <c r="D868" s="53">
        <v>322.1281229980782</v>
      </c>
      <c r="E868" s="53">
        <v>25</v>
      </c>
      <c r="F868" s="53">
        <v>109</v>
      </c>
      <c r="G868" s="53">
        <v>0</v>
      </c>
      <c r="H868" s="53">
        <v>0</v>
      </c>
      <c r="I868" s="53">
        <f t="shared" si="114"/>
        <v>9.5624782222621878</v>
      </c>
      <c r="J868" s="53">
        <f t="shared" si="115"/>
        <v>0</v>
      </c>
      <c r="K868" s="53">
        <f t="shared" si="116"/>
        <v>1462</v>
      </c>
      <c r="L868" s="53">
        <f t="shared" si="117"/>
        <v>25</v>
      </c>
      <c r="M868" s="53">
        <f t="shared" si="117"/>
        <v>109</v>
      </c>
      <c r="N868" s="53">
        <f t="shared" si="118"/>
        <v>7.4555403556771553</v>
      </c>
    </row>
    <row r="869" spans="1:14" ht="15" customHeight="1" x14ac:dyDescent="0.2">
      <c r="A869" s="58">
        <v>26</v>
      </c>
      <c r="B869" s="61" t="s">
        <v>39</v>
      </c>
      <c r="C869" s="53">
        <v>9964.896289330216</v>
      </c>
      <c r="D869" s="53">
        <v>5365.7337106697832</v>
      </c>
      <c r="E869" s="53">
        <v>1964</v>
      </c>
      <c r="F869" s="53">
        <v>6913</v>
      </c>
      <c r="G869" s="53">
        <v>0</v>
      </c>
      <c r="H869" s="53">
        <v>0</v>
      </c>
      <c r="I869" s="53">
        <f t="shared" si="114"/>
        <v>69.373526821367975</v>
      </c>
      <c r="J869" s="53">
        <f t="shared" si="115"/>
        <v>0</v>
      </c>
      <c r="K869" s="53">
        <f t="shared" si="116"/>
        <v>15330.63</v>
      </c>
      <c r="L869" s="53">
        <f t="shared" si="117"/>
        <v>1964</v>
      </c>
      <c r="M869" s="53">
        <f t="shared" si="117"/>
        <v>6913</v>
      </c>
      <c r="N869" s="53">
        <f t="shared" si="118"/>
        <v>45.092732653517828</v>
      </c>
    </row>
    <row r="870" spans="1:14" ht="15" customHeight="1" x14ac:dyDescent="0.2">
      <c r="A870" s="58">
        <v>27</v>
      </c>
      <c r="B870" s="61" t="s">
        <v>40</v>
      </c>
      <c r="C870" s="53">
        <v>74.340082142857142</v>
      </c>
      <c r="D870" s="53">
        <v>18.609917857142861</v>
      </c>
      <c r="E870" s="53">
        <v>61</v>
      </c>
      <c r="F870" s="53">
        <v>174</v>
      </c>
      <c r="G870" s="53">
        <v>0</v>
      </c>
      <c r="H870" s="53">
        <v>0</v>
      </c>
      <c r="I870" s="53">
        <f t="shared" si="114"/>
        <v>234.05946695838909</v>
      </c>
      <c r="J870" s="53">
        <f t="shared" si="115"/>
        <v>0</v>
      </c>
      <c r="K870" s="53">
        <f t="shared" si="116"/>
        <v>92.95</v>
      </c>
      <c r="L870" s="53">
        <f t="shared" si="117"/>
        <v>61</v>
      </c>
      <c r="M870" s="53">
        <f t="shared" si="117"/>
        <v>174</v>
      </c>
      <c r="N870" s="53">
        <f t="shared" si="118"/>
        <v>187.19741796664871</v>
      </c>
    </row>
    <row r="871" spans="1:14" ht="15" customHeight="1" x14ac:dyDescent="0.2">
      <c r="A871" s="58">
        <v>28</v>
      </c>
      <c r="B871" s="61" t="s">
        <v>41</v>
      </c>
      <c r="C871" s="53">
        <v>526.88233765541747</v>
      </c>
      <c r="D871" s="53">
        <v>648.32766234458256</v>
      </c>
      <c r="E871" s="53">
        <v>49</v>
      </c>
      <c r="F871" s="53">
        <v>335</v>
      </c>
      <c r="G871" s="53">
        <v>0</v>
      </c>
      <c r="H871" s="53">
        <v>0</v>
      </c>
      <c r="I871" s="53">
        <f t="shared" si="114"/>
        <v>63.581558169272121</v>
      </c>
      <c r="J871" s="53">
        <f t="shared" si="115"/>
        <v>0</v>
      </c>
      <c r="K871" s="53">
        <f t="shared" si="116"/>
        <v>1175.21</v>
      </c>
      <c r="L871" s="53">
        <f t="shared" si="117"/>
        <v>49</v>
      </c>
      <c r="M871" s="53">
        <f t="shared" si="117"/>
        <v>335</v>
      </c>
      <c r="N871" s="53">
        <f t="shared" si="118"/>
        <v>28.505543690063899</v>
      </c>
    </row>
    <row r="872" spans="1:14" ht="15" customHeight="1" x14ac:dyDescent="0.2">
      <c r="A872" s="58">
        <v>29</v>
      </c>
      <c r="B872" s="61" t="s">
        <v>42</v>
      </c>
      <c r="C872" s="53">
        <v>1211.849710982659</v>
      </c>
      <c r="D872" s="53">
        <v>888.15028901734104</v>
      </c>
      <c r="E872" s="53">
        <v>335</v>
      </c>
      <c r="F872" s="53">
        <v>1600</v>
      </c>
      <c r="G872" s="53">
        <v>0</v>
      </c>
      <c r="H872" s="53">
        <v>0</v>
      </c>
      <c r="I872" s="53">
        <f t="shared" si="114"/>
        <v>132.02957309802051</v>
      </c>
      <c r="J872" s="53">
        <f t="shared" si="115"/>
        <v>0</v>
      </c>
      <c r="K872" s="53">
        <f t="shared" si="116"/>
        <v>2100</v>
      </c>
      <c r="L872" s="53">
        <f t="shared" si="117"/>
        <v>335</v>
      </c>
      <c r="M872" s="53">
        <f t="shared" si="117"/>
        <v>1600</v>
      </c>
      <c r="N872" s="53">
        <f t="shared" si="118"/>
        <v>76.19047619047619</v>
      </c>
    </row>
    <row r="873" spans="1:14" ht="15" customHeight="1" x14ac:dyDescent="0.2">
      <c r="A873" s="58">
        <v>30</v>
      </c>
      <c r="B873" s="61" t="s">
        <v>43</v>
      </c>
      <c r="C873" s="53">
        <v>5548.8888888888887</v>
      </c>
      <c r="D873" s="53">
        <v>2151.1111111111113</v>
      </c>
      <c r="E873" s="53">
        <v>215</v>
      </c>
      <c r="F873" s="53">
        <v>1202</v>
      </c>
      <c r="G873" s="53">
        <v>0</v>
      </c>
      <c r="H873" s="53">
        <v>0</v>
      </c>
      <c r="I873" s="53">
        <f t="shared" si="114"/>
        <v>21.661994393271929</v>
      </c>
      <c r="J873" s="53">
        <f t="shared" si="115"/>
        <v>0</v>
      </c>
      <c r="K873" s="53">
        <f t="shared" si="116"/>
        <v>7700</v>
      </c>
      <c r="L873" s="53">
        <f t="shared" si="117"/>
        <v>215</v>
      </c>
      <c r="M873" s="53">
        <f t="shared" si="117"/>
        <v>1202</v>
      </c>
      <c r="N873" s="53">
        <f t="shared" si="118"/>
        <v>15.61038961038961</v>
      </c>
    </row>
    <row r="874" spans="1:14" ht="15" customHeight="1" x14ac:dyDescent="0.2">
      <c r="A874" s="58">
        <v>31</v>
      </c>
      <c r="B874" s="61" t="s">
        <v>44</v>
      </c>
      <c r="C874" s="53">
        <v>150.44653932026793</v>
      </c>
      <c r="D874" s="53">
        <v>44.553460679732069</v>
      </c>
      <c r="E874" s="53">
        <v>74</v>
      </c>
      <c r="F874" s="53">
        <v>130</v>
      </c>
      <c r="G874" s="53">
        <v>0</v>
      </c>
      <c r="H874" s="53">
        <v>0</v>
      </c>
      <c r="I874" s="53">
        <f t="shared" si="114"/>
        <v>86.40943193997856</v>
      </c>
      <c r="J874" s="53">
        <f t="shared" si="115"/>
        <v>0</v>
      </c>
      <c r="K874" s="53">
        <f t="shared" si="116"/>
        <v>195</v>
      </c>
      <c r="L874" s="53">
        <f t="shared" si="117"/>
        <v>74</v>
      </c>
      <c r="M874" s="53">
        <f t="shared" si="117"/>
        <v>130</v>
      </c>
      <c r="N874" s="53">
        <f t="shared" si="118"/>
        <v>66.666666666666657</v>
      </c>
    </row>
    <row r="875" spans="1:14" ht="15" customHeight="1" x14ac:dyDescent="0.2">
      <c r="A875" s="58">
        <v>32</v>
      </c>
      <c r="B875" s="61" t="s">
        <v>45</v>
      </c>
      <c r="C875" s="53">
        <v>1438.4503444819934</v>
      </c>
      <c r="D875" s="53">
        <v>3344.5496555180066</v>
      </c>
      <c r="E875" s="53">
        <v>343</v>
      </c>
      <c r="F875" s="53">
        <v>1030</v>
      </c>
      <c r="G875" s="53">
        <v>0</v>
      </c>
      <c r="H875" s="53">
        <v>0</v>
      </c>
      <c r="I875" s="53">
        <f t="shared" si="114"/>
        <v>71.604835297315589</v>
      </c>
      <c r="J875" s="53">
        <f t="shared" si="115"/>
        <v>0</v>
      </c>
      <c r="K875" s="53">
        <f t="shared" si="116"/>
        <v>4783</v>
      </c>
      <c r="L875" s="53">
        <f t="shared" si="117"/>
        <v>343</v>
      </c>
      <c r="M875" s="53">
        <f t="shared" si="117"/>
        <v>1030</v>
      </c>
      <c r="N875" s="53">
        <f t="shared" si="118"/>
        <v>21.534601714405184</v>
      </c>
    </row>
    <row r="876" spans="1:14" ht="15" customHeight="1" x14ac:dyDescent="0.2">
      <c r="A876" s="58">
        <v>33</v>
      </c>
      <c r="B876" s="61" t="s">
        <v>46</v>
      </c>
      <c r="C876" s="53">
        <v>82.697514545454553</v>
      </c>
      <c r="D876" s="53">
        <v>26.382485454545446</v>
      </c>
      <c r="E876" s="53">
        <v>32</v>
      </c>
      <c r="F876" s="53">
        <v>109</v>
      </c>
      <c r="G876" s="53">
        <v>0</v>
      </c>
      <c r="H876" s="53">
        <v>0</v>
      </c>
      <c r="I876" s="53">
        <f t="shared" si="114"/>
        <v>131.805654134972</v>
      </c>
      <c r="J876" s="53">
        <f t="shared" si="115"/>
        <v>0</v>
      </c>
      <c r="K876" s="53">
        <f t="shared" si="116"/>
        <v>109.08</v>
      </c>
      <c r="L876" s="53">
        <f t="shared" si="117"/>
        <v>32</v>
      </c>
      <c r="M876" s="53">
        <f t="shared" si="117"/>
        <v>109</v>
      </c>
      <c r="N876" s="53">
        <f t="shared" si="118"/>
        <v>99.926659332599925</v>
      </c>
    </row>
    <row r="877" spans="1:14" ht="15" customHeight="1" x14ac:dyDescent="0.2">
      <c r="A877" s="58">
        <v>34</v>
      </c>
      <c r="B877" s="61" t="s">
        <v>47</v>
      </c>
      <c r="C877" s="53">
        <v>1197.0321336106356</v>
      </c>
      <c r="D877" s="53">
        <v>134.54786638936434</v>
      </c>
      <c r="E877" s="53">
        <v>145</v>
      </c>
      <c r="F877" s="53">
        <v>348</v>
      </c>
      <c r="G877" s="53">
        <v>0</v>
      </c>
      <c r="H877" s="53">
        <v>0</v>
      </c>
      <c r="I877" s="53">
        <f t="shared" si="114"/>
        <v>29.071901265534084</v>
      </c>
      <c r="J877" s="53">
        <f t="shared" si="115"/>
        <v>0</v>
      </c>
      <c r="K877" s="53">
        <f t="shared" si="116"/>
        <v>1331.58</v>
      </c>
      <c r="L877" s="53">
        <f t="shared" si="117"/>
        <v>145</v>
      </c>
      <c r="M877" s="53">
        <f t="shared" si="117"/>
        <v>348</v>
      </c>
      <c r="N877" s="53">
        <f t="shared" si="118"/>
        <v>26.134366692200246</v>
      </c>
    </row>
    <row r="878" spans="1:14" ht="15" customHeight="1" x14ac:dyDescent="0.2">
      <c r="A878" s="58">
        <v>35</v>
      </c>
      <c r="B878" s="61" t="s">
        <v>48</v>
      </c>
      <c r="C878" s="53">
        <v>2181.818181818182</v>
      </c>
      <c r="D878" s="53">
        <v>68.181818181818016</v>
      </c>
      <c r="E878" s="53">
        <v>103</v>
      </c>
      <c r="F878" s="53">
        <v>269.29000000000002</v>
      </c>
      <c r="G878" s="53">
        <v>0</v>
      </c>
      <c r="H878" s="53">
        <v>0</v>
      </c>
      <c r="I878" s="53">
        <f t="shared" si="114"/>
        <v>12.342458333333333</v>
      </c>
      <c r="J878" s="53">
        <f t="shared" si="115"/>
        <v>0</v>
      </c>
      <c r="K878" s="53">
        <f t="shared" si="116"/>
        <v>2250</v>
      </c>
      <c r="L878" s="53">
        <f t="shared" si="117"/>
        <v>103</v>
      </c>
      <c r="M878" s="53">
        <f t="shared" si="117"/>
        <v>269.29000000000002</v>
      </c>
      <c r="N878" s="53">
        <f t="shared" si="118"/>
        <v>11.968444444444446</v>
      </c>
    </row>
    <row r="879" spans="1:14" ht="15" customHeight="1" x14ac:dyDescent="0.2">
      <c r="A879" s="58">
        <v>36</v>
      </c>
      <c r="B879" s="61" t="s">
        <v>49</v>
      </c>
      <c r="C879" s="53">
        <v>776</v>
      </c>
      <c r="D879" s="53">
        <v>24</v>
      </c>
      <c r="E879" s="53">
        <v>151</v>
      </c>
      <c r="F879" s="53">
        <v>705.23</v>
      </c>
      <c r="G879" s="53">
        <v>0</v>
      </c>
      <c r="H879" s="53">
        <v>0</v>
      </c>
      <c r="I879" s="53">
        <f t="shared" si="114"/>
        <v>90.880154639175259</v>
      </c>
      <c r="J879" s="53">
        <f t="shared" si="115"/>
        <v>0</v>
      </c>
      <c r="K879" s="53">
        <f t="shared" si="116"/>
        <v>800</v>
      </c>
      <c r="L879" s="53">
        <f t="shared" si="117"/>
        <v>151</v>
      </c>
      <c r="M879" s="53">
        <f t="shared" si="117"/>
        <v>705.23</v>
      </c>
      <c r="N879" s="53">
        <f t="shared" si="118"/>
        <v>88.153750000000002</v>
      </c>
    </row>
    <row r="880" spans="1:14" ht="15" customHeight="1" x14ac:dyDescent="0.2">
      <c r="A880" s="66"/>
      <c r="B880" s="67" t="s">
        <v>6</v>
      </c>
      <c r="C880" s="54">
        <f t="shared" ref="C880:H880" si="119">SUM(C844:C879)</f>
        <v>61551.395706238436</v>
      </c>
      <c r="D880" s="54">
        <f t="shared" si="119"/>
        <v>23745.734293761561</v>
      </c>
      <c r="E880" s="54">
        <f t="shared" si="119"/>
        <v>9300</v>
      </c>
      <c r="F880" s="54">
        <f t="shared" si="119"/>
        <v>41644.040000000008</v>
      </c>
      <c r="G880" s="54">
        <f t="shared" si="119"/>
        <v>0</v>
      </c>
      <c r="H880" s="54">
        <f t="shared" si="119"/>
        <v>0</v>
      </c>
      <c r="I880" s="54">
        <f t="shared" si="114"/>
        <v>67.657344763961618</v>
      </c>
      <c r="J880" s="54">
        <f t="shared" si="115"/>
        <v>0</v>
      </c>
      <c r="K880" s="54">
        <f t="shared" si="116"/>
        <v>85297.13</v>
      </c>
      <c r="L880" s="54">
        <f t="shared" si="117"/>
        <v>9300</v>
      </c>
      <c r="M880" s="54">
        <f t="shared" si="117"/>
        <v>41644.040000000008</v>
      </c>
      <c r="N880" s="54">
        <f t="shared" si="118"/>
        <v>48.822322626798822</v>
      </c>
    </row>
    <row r="881" spans="1:14" ht="15" customHeight="1" x14ac:dyDescent="0.2">
      <c r="A881" s="109" t="s">
        <v>171</v>
      </c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</row>
    <row r="882" spans="1:14" ht="15" customHeight="1" x14ac:dyDescent="0.2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</row>
    <row r="883" spans="1:14" ht="15" customHeight="1" x14ac:dyDescent="0.2">
      <c r="A883" s="111" t="str">
        <f>A3</f>
        <v>Disbursements under Crop Loans - 30.09.2020</v>
      </c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</row>
    <row r="884" spans="1:14" ht="15" customHeight="1" x14ac:dyDescent="0.2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112" t="s">
        <v>2</v>
      </c>
      <c r="L884" s="112"/>
      <c r="M884" s="112"/>
      <c r="N884" s="112"/>
    </row>
    <row r="885" spans="1:14" ht="39.950000000000003" customHeight="1" x14ac:dyDescent="0.2">
      <c r="A885" s="113" t="s">
        <v>3</v>
      </c>
      <c r="B885" s="113" t="s">
        <v>56</v>
      </c>
      <c r="C885" s="102" t="str">
        <f>C5</f>
        <v>Crop Loan Target 
ACP 2020-21</v>
      </c>
      <c r="D885" s="102"/>
      <c r="E885" s="116" t="str">
        <f>E5</f>
        <v>Cumulative Achievement from 
01.04.2020</v>
      </c>
      <c r="F885" s="117"/>
      <c r="G885" s="117"/>
      <c r="H885" s="118"/>
      <c r="I885" s="102" t="s">
        <v>5</v>
      </c>
      <c r="J885" s="102"/>
      <c r="K885" s="102" t="s">
        <v>6</v>
      </c>
      <c r="L885" s="102"/>
      <c r="M885" s="102"/>
      <c r="N885" s="102"/>
    </row>
    <row r="886" spans="1:14" ht="15" customHeight="1" x14ac:dyDescent="0.2">
      <c r="A886" s="114"/>
      <c r="B886" s="114"/>
      <c r="C886" s="103" t="s">
        <v>7</v>
      </c>
      <c r="D886" s="103" t="s">
        <v>8</v>
      </c>
      <c r="E886" s="105" t="s">
        <v>7</v>
      </c>
      <c r="F886" s="106"/>
      <c r="G886" s="105" t="s">
        <v>8</v>
      </c>
      <c r="H886" s="106"/>
      <c r="I886" s="103" t="s">
        <v>7</v>
      </c>
      <c r="J886" s="103" t="s">
        <v>8</v>
      </c>
      <c r="K886" s="103" t="s">
        <v>9</v>
      </c>
      <c r="L886" s="107" t="s">
        <v>10</v>
      </c>
      <c r="M886" s="107"/>
      <c r="N886" s="103" t="s">
        <v>11</v>
      </c>
    </row>
    <row r="887" spans="1:14" ht="15" customHeight="1" x14ac:dyDescent="0.2">
      <c r="A887" s="115"/>
      <c r="B887" s="115"/>
      <c r="C887" s="104"/>
      <c r="D887" s="104"/>
      <c r="E887" s="57" t="s">
        <v>12</v>
      </c>
      <c r="F887" s="57" t="s">
        <v>13</v>
      </c>
      <c r="G887" s="57" t="s">
        <v>12</v>
      </c>
      <c r="H887" s="57" t="s">
        <v>13</v>
      </c>
      <c r="I887" s="104"/>
      <c r="J887" s="104"/>
      <c r="K887" s="104"/>
      <c r="L887" s="57" t="s">
        <v>12</v>
      </c>
      <c r="M887" s="57" t="s">
        <v>13</v>
      </c>
      <c r="N887" s="104"/>
    </row>
    <row r="888" spans="1:14" ht="15" customHeight="1" x14ac:dyDescent="0.2">
      <c r="A888" s="58">
        <v>1</v>
      </c>
      <c r="B888" s="61" t="s">
        <v>14</v>
      </c>
      <c r="C888" s="53">
        <v>0</v>
      </c>
      <c r="D888" s="53">
        <v>0</v>
      </c>
      <c r="E888" s="53">
        <v>0</v>
      </c>
      <c r="F888" s="53">
        <v>0</v>
      </c>
      <c r="G888" s="53">
        <v>0</v>
      </c>
      <c r="H888" s="53">
        <v>0</v>
      </c>
      <c r="I888" s="53" t="e">
        <f t="shared" ref="I888:I924" si="120">(F888/C888)*100</f>
        <v>#DIV/0!</v>
      </c>
      <c r="J888" s="53" t="e">
        <f t="shared" ref="J888:J924" si="121">(H888/D888)*100</f>
        <v>#DIV/0!</v>
      </c>
      <c r="K888" s="53">
        <f t="shared" ref="K888:K924" si="122">C888+D888</f>
        <v>0</v>
      </c>
      <c r="L888" s="53">
        <f t="shared" ref="L888:M924" si="123">E888+G888</f>
        <v>0</v>
      </c>
      <c r="M888" s="53">
        <f t="shared" si="123"/>
        <v>0</v>
      </c>
      <c r="N888" s="53" t="e">
        <f t="shared" ref="N888:N924" si="124">(M888/K888)*100</f>
        <v>#DIV/0!</v>
      </c>
    </row>
    <row r="889" spans="1:14" ht="15" customHeight="1" x14ac:dyDescent="0.2">
      <c r="A889" s="58">
        <v>2</v>
      </c>
      <c r="B889" s="61" t="s">
        <v>15</v>
      </c>
      <c r="C889" s="53">
        <v>0</v>
      </c>
      <c r="D889" s="53">
        <v>0</v>
      </c>
      <c r="E889" s="53">
        <v>0</v>
      </c>
      <c r="F889" s="53">
        <v>0</v>
      </c>
      <c r="G889" s="53">
        <v>0</v>
      </c>
      <c r="H889" s="53">
        <v>0</v>
      </c>
      <c r="I889" s="53" t="e">
        <f t="shared" si="120"/>
        <v>#DIV/0!</v>
      </c>
      <c r="J889" s="53" t="e">
        <f t="shared" si="121"/>
        <v>#DIV/0!</v>
      </c>
      <c r="K889" s="53">
        <f t="shared" si="122"/>
        <v>0</v>
      </c>
      <c r="L889" s="53">
        <f t="shared" si="123"/>
        <v>0</v>
      </c>
      <c r="M889" s="53">
        <f t="shared" si="123"/>
        <v>0</v>
      </c>
      <c r="N889" s="53" t="e">
        <f t="shared" si="124"/>
        <v>#DIV/0!</v>
      </c>
    </row>
    <row r="890" spans="1:14" ht="15" customHeight="1" x14ac:dyDescent="0.2">
      <c r="A890" s="58">
        <v>3</v>
      </c>
      <c r="B890" s="61" t="s">
        <v>16</v>
      </c>
      <c r="C890" s="53">
        <v>0</v>
      </c>
      <c r="D890" s="53">
        <v>0</v>
      </c>
      <c r="E890" s="53">
        <v>0</v>
      </c>
      <c r="F890" s="53">
        <v>0</v>
      </c>
      <c r="G890" s="53">
        <v>0</v>
      </c>
      <c r="H890" s="53">
        <v>0</v>
      </c>
      <c r="I890" s="53" t="e">
        <f t="shared" si="120"/>
        <v>#DIV/0!</v>
      </c>
      <c r="J890" s="53" t="e">
        <f t="shared" si="121"/>
        <v>#DIV/0!</v>
      </c>
      <c r="K890" s="53">
        <f t="shared" si="122"/>
        <v>0</v>
      </c>
      <c r="L890" s="53">
        <f t="shared" si="123"/>
        <v>0</v>
      </c>
      <c r="M890" s="53">
        <f t="shared" si="123"/>
        <v>0</v>
      </c>
      <c r="N890" s="53" t="e">
        <f t="shared" si="124"/>
        <v>#DIV/0!</v>
      </c>
    </row>
    <row r="891" spans="1:14" ht="15" customHeight="1" x14ac:dyDescent="0.2">
      <c r="A891" s="58">
        <v>4</v>
      </c>
      <c r="B891" s="61" t="s">
        <v>17</v>
      </c>
      <c r="C891" s="53">
        <v>0</v>
      </c>
      <c r="D891" s="53">
        <v>0</v>
      </c>
      <c r="E891" s="53">
        <v>0</v>
      </c>
      <c r="F891" s="53">
        <v>0</v>
      </c>
      <c r="G891" s="53">
        <v>0</v>
      </c>
      <c r="H891" s="53">
        <v>0</v>
      </c>
      <c r="I891" s="53" t="e">
        <f t="shared" si="120"/>
        <v>#DIV/0!</v>
      </c>
      <c r="J891" s="53" t="e">
        <f t="shared" si="121"/>
        <v>#DIV/0!</v>
      </c>
      <c r="K891" s="53">
        <f t="shared" si="122"/>
        <v>0</v>
      </c>
      <c r="L891" s="53">
        <f t="shared" si="123"/>
        <v>0</v>
      </c>
      <c r="M891" s="53">
        <f t="shared" si="123"/>
        <v>0</v>
      </c>
      <c r="N891" s="53" t="e">
        <f t="shared" si="124"/>
        <v>#DIV/0!</v>
      </c>
    </row>
    <row r="892" spans="1:14" ht="15" customHeight="1" x14ac:dyDescent="0.2">
      <c r="A892" s="58">
        <v>5</v>
      </c>
      <c r="B892" s="61" t="s">
        <v>18</v>
      </c>
      <c r="C892" s="53">
        <v>0</v>
      </c>
      <c r="D892" s="53">
        <v>0</v>
      </c>
      <c r="E892" s="53">
        <v>0</v>
      </c>
      <c r="F892" s="53">
        <v>0</v>
      </c>
      <c r="G892" s="53">
        <v>0</v>
      </c>
      <c r="H892" s="53">
        <v>0</v>
      </c>
      <c r="I892" s="53" t="e">
        <f t="shared" si="120"/>
        <v>#DIV/0!</v>
      </c>
      <c r="J892" s="53" t="e">
        <f t="shared" si="121"/>
        <v>#DIV/0!</v>
      </c>
      <c r="K892" s="53">
        <f t="shared" si="122"/>
        <v>0</v>
      </c>
      <c r="L892" s="53">
        <f t="shared" si="123"/>
        <v>0</v>
      </c>
      <c r="M892" s="53">
        <f t="shared" si="123"/>
        <v>0</v>
      </c>
      <c r="N892" s="53" t="e">
        <f t="shared" si="124"/>
        <v>#DIV/0!</v>
      </c>
    </row>
    <row r="893" spans="1:14" ht="15" customHeight="1" x14ac:dyDescent="0.2">
      <c r="A893" s="58">
        <v>6</v>
      </c>
      <c r="B893" s="61" t="s">
        <v>19</v>
      </c>
      <c r="C893" s="53">
        <v>0</v>
      </c>
      <c r="D893" s="53">
        <v>0</v>
      </c>
      <c r="E893" s="53">
        <v>0</v>
      </c>
      <c r="F893" s="53">
        <v>0</v>
      </c>
      <c r="G893" s="53">
        <v>0</v>
      </c>
      <c r="H893" s="53">
        <v>0</v>
      </c>
      <c r="I893" s="53" t="e">
        <f t="shared" si="120"/>
        <v>#DIV/0!</v>
      </c>
      <c r="J893" s="53" t="e">
        <f t="shared" si="121"/>
        <v>#DIV/0!</v>
      </c>
      <c r="K893" s="53">
        <f t="shared" si="122"/>
        <v>0</v>
      </c>
      <c r="L893" s="53">
        <f t="shared" si="123"/>
        <v>0</v>
      </c>
      <c r="M893" s="53">
        <f t="shared" si="123"/>
        <v>0</v>
      </c>
      <c r="N893" s="53" t="e">
        <f t="shared" si="124"/>
        <v>#DIV/0!</v>
      </c>
    </row>
    <row r="894" spans="1:14" ht="15" customHeight="1" x14ac:dyDescent="0.2">
      <c r="A894" s="58">
        <v>7</v>
      </c>
      <c r="B894" s="61" t="s">
        <v>20</v>
      </c>
      <c r="C894" s="53">
        <v>0</v>
      </c>
      <c r="D894" s="53">
        <v>0</v>
      </c>
      <c r="E894" s="53">
        <v>0</v>
      </c>
      <c r="F894" s="53">
        <v>0</v>
      </c>
      <c r="G894" s="53">
        <v>0</v>
      </c>
      <c r="H894" s="53">
        <v>0</v>
      </c>
      <c r="I894" s="53" t="e">
        <f t="shared" si="120"/>
        <v>#DIV/0!</v>
      </c>
      <c r="J894" s="53" t="e">
        <f t="shared" si="121"/>
        <v>#DIV/0!</v>
      </c>
      <c r="K894" s="53">
        <f t="shared" si="122"/>
        <v>0</v>
      </c>
      <c r="L894" s="53">
        <f t="shared" si="123"/>
        <v>0</v>
      </c>
      <c r="M894" s="53">
        <f t="shared" si="123"/>
        <v>0</v>
      </c>
      <c r="N894" s="53" t="e">
        <f t="shared" si="124"/>
        <v>#DIV/0!</v>
      </c>
    </row>
    <row r="895" spans="1:14" ht="15" customHeight="1" x14ac:dyDescent="0.2">
      <c r="A895" s="58">
        <v>8</v>
      </c>
      <c r="B895" s="61" t="s">
        <v>21</v>
      </c>
      <c r="C895" s="53">
        <v>0</v>
      </c>
      <c r="D895" s="53">
        <v>0</v>
      </c>
      <c r="E895" s="53">
        <v>0</v>
      </c>
      <c r="F895" s="53">
        <v>0</v>
      </c>
      <c r="G895" s="53">
        <v>0</v>
      </c>
      <c r="H895" s="53">
        <v>0</v>
      </c>
      <c r="I895" s="53" t="e">
        <f t="shared" si="120"/>
        <v>#DIV/0!</v>
      </c>
      <c r="J895" s="53" t="e">
        <f t="shared" si="121"/>
        <v>#DIV/0!</v>
      </c>
      <c r="K895" s="53">
        <f t="shared" si="122"/>
        <v>0</v>
      </c>
      <c r="L895" s="53">
        <f t="shared" si="123"/>
        <v>0</v>
      </c>
      <c r="M895" s="53">
        <f t="shared" si="123"/>
        <v>0</v>
      </c>
      <c r="N895" s="53" t="e">
        <f t="shared" si="124"/>
        <v>#DIV/0!</v>
      </c>
    </row>
    <row r="896" spans="1:14" ht="15" customHeight="1" x14ac:dyDescent="0.2">
      <c r="A896" s="58">
        <v>9</v>
      </c>
      <c r="B896" s="61" t="s">
        <v>22</v>
      </c>
      <c r="C896" s="53">
        <v>86.291399999999996</v>
      </c>
      <c r="D896" s="53">
        <v>15.828600000000009</v>
      </c>
      <c r="E896" s="53">
        <v>0</v>
      </c>
      <c r="F896" s="53">
        <v>0</v>
      </c>
      <c r="G896" s="53">
        <v>0</v>
      </c>
      <c r="H896" s="53">
        <v>0</v>
      </c>
      <c r="I896" s="53">
        <f t="shared" si="120"/>
        <v>0</v>
      </c>
      <c r="J896" s="53">
        <f t="shared" si="121"/>
        <v>0</v>
      </c>
      <c r="K896" s="53">
        <f t="shared" si="122"/>
        <v>102.12</v>
      </c>
      <c r="L896" s="53">
        <f t="shared" si="123"/>
        <v>0</v>
      </c>
      <c r="M896" s="53">
        <f t="shared" si="123"/>
        <v>0</v>
      </c>
      <c r="N896" s="53">
        <f t="shared" si="124"/>
        <v>0</v>
      </c>
    </row>
    <row r="897" spans="1:14" ht="15" customHeight="1" x14ac:dyDescent="0.2">
      <c r="A897" s="58">
        <v>10</v>
      </c>
      <c r="B897" s="61" t="s">
        <v>23</v>
      </c>
      <c r="C897" s="53">
        <v>0</v>
      </c>
      <c r="D897" s="53">
        <v>0</v>
      </c>
      <c r="E897" s="53">
        <v>0</v>
      </c>
      <c r="F897" s="53">
        <v>0</v>
      </c>
      <c r="G897" s="53">
        <v>0</v>
      </c>
      <c r="H897" s="53">
        <v>0</v>
      </c>
      <c r="I897" s="53" t="e">
        <f t="shared" si="120"/>
        <v>#DIV/0!</v>
      </c>
      <c r="J897" s="53" t="e">
        <f t="shared" si="121"/>
        <v>#DIV/0!</v>
      </c>
      <c r="K897" s="53">
        <f t="shared" si="122"/>
        <v>0</v>
      </c>
      <c r="L897" s="53">
        <f t="shared" si="123"/>
        <v>0</v>
      </c>
      <c r="M897" s="53">
        <f t="shared" si="123"/>
        <v>0</v>
      </c>
      <c r="N897" s="53" t="e">
        <f t="shared" si="124"/>
        <v>#DIV/0!</v>
      </c>
    </row>
    <row r="898" spans="1:14" ht="15" customHeight="1" x14ac:dyDescent="0.2">
      <c r="A898" s="58">
        <v>11</v>
      </c>
      <c r="B898" s="61" t="s">
        <v>24</v>
      </c>
      <c r="C898" s="53">
        <v>0</v>
      </c>
      <c r="D898" s="53">
        <v>0</v>
      </c>
      <c r="E898" s="53">
        <v>0</v>
      </c>
      <c r="F898" s="53">
        <v>0</v>
      </c>
      <c r="G898" s="53">
        <v>0</v>
      </c>
      <c r="H898" s="53">
        <v>0</v>
      </c>
      <c r="I898" s="53" t="e">
        <f t="shared" si="120"/>
        <v>#DIV/0!</v>
      </c>
      <c r="J898" s="53" t="e">
        <f t="shared" si="121"/>
        <v>#DIV/0!</v>
      </c>
      <c r="K898" s="53">
        <f t="shared" si="122"/>
        <v>0</v>
      </c>
      <c r="L898" s="53">
        <f t="shared" si="123"/>
        <v>0</v>
      </c>
      <c r="M898" s="53">
        <f t="shared" si="123"/>
        <v>0</v>
      </c>
      <c r="N898" s="53" t="e">
        <f t="shared" si="124"/>
        <v>#DIV/0!</v>
      </c>
    </row>
    <row r="899" spans="1:14" ht="15" customHeight="1" x14ac:dyDescent="0.2">
      <c r="A899" s="58">
        <v>12</v>
      </c>
      <c r="B899" s="61" t="s">
        <v>25</v>
      </c>
      <c r="C899" s="53">
        <v>0</v>
      </c>
      <c r="D899" s="53">
        <v>0</v>
      </c>
      <c r="E899" s="53">
        <v>0</v>
      </c>
      <c r="F899" s="53">
        <v>0</v>
      </c>
      <c r="G899" s="53">
        <v>0</v>
      </c>
      <c r="H899" s="53">
        <v>0</v>
      </c>
      <c r="I899" s="53" t="e">
        <f t="shared" si="120"/>
        <v>#DIV/0!</v>
      </c>
      <c r="J899" s="53" t="e">
        <f t="shared" si="121"/>
        <v>#DIV/0!</v>
      </c>
      <c r="K899" s="53">
        <f t="shared" si="122"/>
        <v>0</v>
      </c>
      <c r="L899" s="53">
        <f t="shared" si="123"/>
        <v>0</v>
      </c>
      <c r="M899" s="53">
        <f t="shared" si="123"/>
        <v>0</v>
      </c>
      <c r="N899" s="53" t="e">
        <f t="shared" si="124"/>
        <v>#DIV/0!</v>
      </c>
    </row>
    <row r="900" spans="1:14" ht="15" customHeight="1" x14ac:dyDescent="0.2">
      <c r="A900" s="58">
        <v>13</v>
      </c>
      <c r="B900" s="61" t="s">
        <v>26</v>
      </c>
      <c r="C900" s="53">
        <v>491.07777440110658</v>
      </c>
      <c r="D900" s="53">
        <v>61.712225598893383</v>
      </c>
      <c r="E900" s="53">
        <v>0</v>
      </c>
      <c r="F900" s="53">
        <v>0</v>
      </c>
      <c r="G900" s="53">
        <v>0</v>
      </c>
      <c r="H900" s="53">
        <v>0</v>
      </c>
      <c r="I900" s="53">
        <f t="shared" si="120"/>
        <v>0</v>
      </c>
      <c r="J900" s="53">
        <f t="shared" si="121"/>
        <v>0</v>
      </c>
      <c r="K900" s="53">
        <f t="shared" si="122"/>
        <v>552.79</v>
      </c>
      <c r="L900" s="53">
        <f t="shared" si="123"/>
        <v>0</v>
      </c>
      <c r="M900" s="53">
        <f t="shared" si="123"/>
        <v>0</v>
      </c>
      <c r="N900" s="53">
        <f t="shared" si="124"/>
        <v>0</v>
      </c>
    </row>
    <row r="901" spans="1:14" ht="15" customHeight="1" x14ac:dyDescent="0.2">
      <c r="A901" s="58">
        <v>14</v>
      </c>
      <c r="B901" s="61" t="s">
        <v>27</v>
      </c>
      <c r="C901" s="53">
        <v>0</v>
      </c>
      <c r="D901" s="53">
        <v>0</v>
      </c>
      <c r="E901" s="53">
        <v>0</v>
      </c>
      <c r="F901" s="53">
        <v>0</v>
      </c>
      <c r="G901" s="53">
        <v>0</v>
      </c>
      <c r="H901" s="53">
        <v>0</v>
      </c>
      <c r="I901" s="53" t="e">
        <f t="shared" si="120"/>
        <v>#DIV/0!</v>
      </c>
      <c r="J901" s="53" t="e">
        <f t="shared" si="121"/>
        <v>#DIV/0!</v>
      </c>
      <c r="K901" s="53">
        <f t="shared" si="122"/>
        <v>0</v>
      </c>
      <c r="L901" s="53">
        <f t="shared" si="123"/>
        <v>0</v>
      </c>
      <c r="M901" s="53">
        <f t="shared" si="123"/>
        <v>0</v>
      </c>
      <c r="N901" s="53" t="e">
        <f t="shared" si="124"/>
        <v>#DIV/0!</v>
      </c>
    </row>
    <row r="902" spans="1:14" ht="15" customHeight="1" x14ac:dyDescent="0.2">
      <c r="A902" s="58">
        <v>15</v>
      </c>
      <c r="B902" s="61" t="s">
        <v>28</v>
      </c>
      <c r="C902" s="53">
        <v>24.999987904304664</v>
      </c>
      <c r="D902" s="53">
        <v>25.000012095695336</v>
      </c>
      <c r="E902" s="53">
        <v>0</v>
      </c>
      <c r="F902" s="53">
        <v>0</v>
      </c>
      <c r="G902" s="53">
        <v>0</v>
      </c>
      <c r="H902" s="53">
        <v>0</v>
      </c>
      <c r="I902" s="53">
        <f t="shared" si="120"/>
        <v>0</v>
      </c>
      <c r="J902" s="53">
        <f t="shared" si="121"/>
        <v>0</v>
      </c>
      <c r="K902" s="53">
        <f t="shared" si="122"/>
        <v>50</v>
      </c>
      <c r="L902" s="53">
        <f t="shared" si="123"/>
        <v>0</v>
      </c>
      <c r="M902" s="53">
        <f t="shared" si="123"/>
        <v>0</v>
      </c>
      <c r="N902" s="53">
        <f t="shared" si="124"/>
        <v>0</v>
      </c>
    </row>
    <row r="903" spans="1:14" ht="15" customHeight="1" x14ac:dyDescent="0.2">
      <c r="A903" s="58">
        <v>16</v>
      </c>
      <c r="B903" s="61" t="s">
        <v>29</v>
      </c>
      <c r="C903" s="53">
        <v>0</v>
      </c>
      <c r="D903" s="53">
        <v>0</v>
      </c>
      <c r="E903" s="53">
        <v>0</v>
      </c>
      <c r="F903" s="53">
        <v>0</v>
      </c>
      <c r="G903" s="53">
        <v>0</v>
      </c>
      <c r="H903" s="53">
        <v>0</v>
      </c>
      <c r="I903" s="53" t="e">
        <f t="shared" si="120"/>
        <v>#DIV/0!</v>
      </c>
      <c r="J903" s="53" t="e">
        <f t="shared" si="121"/>
        <v>#DIV/0!</v>
      </c>
      <c r="K903" s="53">
        <f t="shared" si="122"/>
        <v>0</v>
      </c>
      <c r="L903" s="53">
        <f t="shared" si="123"/>
        <v>0</v>
      </c>
      <c r="M903" s="53">
        <f t="shared" si="123"/>
        <v>0</v>
      </c>
      <c r="N903" s="53" t="e">
        <f t="shared" si="124"/>
        <v>#DIV/0!</v>
      </c>
    </row>
    <row r="904" spans="1:14" ht="15" customHeight="1" x14ac:dyDescent="0.2">
      <c r="A904" s="58">
        <v>17</v>
      </c>
      <c r="B904" s="61" t="s">
        <v>30</v>
      </c>
      <c r="C904" s="53">
        <v>0</v>
      </c>
      <c r="D904" s="53">
        <v>0</v>
      </c>
      <c r="E904" s="53">
        <v>0</v>
      </c>
      <c r="F904" s="53">
        <v>0</v>
      </c>
      <c r="G904" s="53">
        <v>0</v>
      </c>
      <c r="H904" s="53">
        <v>0</v>
      </c>
      <c r="I904" s="53" t="e">
        <f>(F904/C904)*100</f>
        <v>#DIV/0!</v>
      </c>
      <c r="J904" s="53" t="e">
        <f>(H904/D904)*100</f>
        <v>#DIV/0!</v>
      </c>
      <c r="K904" s="53">
        <f>C904+D904</f>
        <v>0</v>
      </c>
      <c r="L904" s="53">
        <f>E904+G904</f>
        <v>0</v>
      </c>
      <c r="M904" s="53">
        <f>F904+H904</f>
        <v>0</v>
      </c>
      <c r="N904" s="53" t="e">
        <f>(M904/K904)*100</f>
        <v>#DIV/0!</v>
      </c>
    </row>
    <row r="905" spans="1:14" ht="15" customHeight="1" x14ac:dyDescent="0.2">
      <c r="A905" s="58">
        <v>18</v>
      </c>
      <c r="B905" s="65" t="s">
        <v>31</v>
      </c>
      <c r="C905" s="53">
        <v>0</v>
      </c>
      <c r="D905" s="53">
        <v>0</v>
      </c>
      <c r="E905" s="53">
        <v>0</v>
      </c>
      <c r="F905" s="53">
        <v>0</v>
      </c>
      <c r="G905" s="53">
        <v>0</v>
      </c>
      <c r="H905" s="53">
        <v>0</v>
      </c>
      <c r="I905" s="53" t="e">
        <f>(F905/C905)*100</f>
        <v>#DIV/0!</v>
      </c>
      <c r="J905" s="53" t="e">
        <f>(H905/D905)*100</f>
        <v>#DIV/0!</v>
      </c>
      <c r="K905" s="53">
        <f>C905+D905</f>
        <v>0</v>
      </c>
      <c r="L905" s="53">
        <f>E905+G905</f>
        <v>0</v>
      </c>
      <c r="M905" s="53">
        <f>F905+H905</f>
        <v>0</v>
      </c>
      <c r="N905" s="53" t="e">
        <f>(M905/K905)*100</f>
        <v>#DIV/0!</v>
      </c>
    </row>
    <row r="906" spans="1:14" ht="15" customHeight="1" x14ac:dyDescent="0.2">
      <c r="A906" s="58">
        <v>19</v>
      </c>
      <c r="B906" s="61" t="s">
        <v>32</v>
      </c>
      <c r="C906" s="53">
        <v>0</v>
      </c>
      <c r="D906" s="53">
        <v>0</v>
      </c>
      <c r="E906" s="53">
        <v>0</v>
      </c>
      <c r="F906" s="53">
        <v>0</v>
      </c>
      <c r="G906" s="53">
        <v>0</v>
      </c>
      <c r="H906" s="53">
        <v>0</v>
      </c>
      <c r="I906" s="53" t="e">
        <f t="shared" si="120"/>
        <v>#DIV/0!</v>
      </c>
      <c r="J906" s="53" t="e">
        <f t="shared" si="121"/>
        <v>#DIV/0!</v>
      </c>
      <c r="K906" s="53">
        <f t="shared" si="122"/>
        <v>0</v>
      </c>
      <c r="L906" s="53">
        <f t="shared" si="123"/>
        <v>0</v>
      </c>
      <c r="M906" s="53">
        <f t="shared" si="123"/>
        <v>0</v>
      </c>
      <c r="N906" s="53" t="e">
        <f t="shared" si="124"/>
        <v>#DIV/0!</v>
      </c>
    </row>
    <row r="907" spans="1:14" ht="15" customHeight="1" x14ac:dyDescent="0.2">
      <c r="A907" s="58">
        <v>20</v>
      </c>
      <c r="B907" s="61" t="s">
        <v>33</v>
      </c>
      <c r="C907" s="53">
        <v>0</v>
      </c>
      <c r="D907" s="53">
        <v>0</v>
      </c>
      <c r="E907" s="53">
        <v>0</v>
      </c>
      <c r="F907" s="53">
        <v>0</v>
      </c>
      <c r="G907" s="53">
        <v>0</v>
      </c>
      <c r="H907" s="53">
        <v>0</v>
      </c>
      <c r="I907" s="53" t="e">
        <f t="shared" si="120"/>
        <v>#DIV/0!</v>
      </c>
      <c r="J907" s="53" t="e">
        <f t="shared" si="121"/>
        <v>#DIV/0!</v>
      </c>
      <c r="K907" s="53">
        <f t="shared" si="122"/>
        <v>0</v>
      </c>
      <c r="L907" s="53">
        <f t="shared" si="123"/>
        <v>0</v>
      </c>
      <c r="M907" s="53">
        <f t="shared" si="123"/>
        <v>0</v>
      </c>
      <c r="N907" s="53" t="e">
        <f t="shared" si="124"/>
        <v>#DIV/0!</v>
      </c>
    </row>
    <row r="908" spans="1:14" ht="15" customHeight="1" x14ac:dyDescent="0.2">
      <c r="A908" s="58">
        <v>21</v>
      </c>
      <c r="B908" s="61" t="s">
        <v>34</v>
      </c>
      <c r="C908" s="53">
        <v>0</v>
      </c>
      <c r="D908" s="53">
        <v>0</v>
      </c>
      <c r="E908" s="53">
        <v>0</v>
      </c>
      <c r="F908" s="53">
        <v>0</v>
      </c>
      <c r="G908" s="53">
        <v>0</v>
      </c>
      <c r="H908" s="53">
        <v>0</v>
      </c>
      <c r="I908" s="53" t="e">
        <f t="shared" si="120"/>
        <v>#DIV/0!</v>
      </c>
      <c r="J908" s="53" t="e">
        <f t="shared" si="121"/>
        <v>#DIV/0!</v>
      </c>
      <c r="K908" s="53">
        <f t="shared" si="122"/>
        <v>0</v>
      </c>
      <c r="L908" s="53">
        <f t="shared" si="123"/>
        <v>0</v>
      </c>
      <c r="M908" s="53">
        <f t="shared" si="123"/>
        <v>0</v>
      </c>
      <c r="N908" s="53" t="e">
        <f t="shared" si="124"/>
        <v>#DIV/0!</v>
      </c>
    </row>
    <row r="909" spans="1:14" ht="15" customHeight="1" x14ac:dyDescent="0.2">
      <c r="A909" s="58">
        <v>22</v>
      </c>
      <c r="B909" s="61" t="s">
        <v>35</v>
      </c>
      <c r="C909" s="53">
        <v>0</v>
      </c>
      <c r="D909" s="53">
        <v>0</v>
      </c>
      <c r="E909" s="53">
        <v>0</v>
      </c>
      <c r="F909" s="53">
        <v>0</v>
      </c>
      <c r="G909" s="53">
        <v>0</v>
      </c>
      <c r="H909" s="53">
        <v>0</v>
      </c>
      <c r="I909" s="53" t="e">
        <f t="shared" si="120"/>
        <v>#DIV/0!</v>
      </c>
      <c r="J909" s="53" t="e">
        <f t="shared" si="121"/>
        <v>#DIV/0!</v>
      </c>
      <c r="K909" s="53">
        <f t="shared" si="122"/>
        <v>0</v>
      </c>
      <c r="L909" s="53">
        <f t="shared" si="123"/>
        <v>0</v>
      </c>
      <c r="M909" s="53">
        <f t="shared" si="123"/>
        <v>0</v>
      </c>
      <c r="N909" s="53" t="e">
        <f t="shared" si="124"/>
        <v>#DIV/0!</v>
      </c>
    </row>
    <row r="910" spans="1:14" ht="15" customHeight="1" x14ac:dyDescent="0.2">
      <c r="A910" s="58">
        <v>23</v>
      </c>
      <c r="B910" s="61" t="s">
        <v>36</v>
      </c>
      <c r="C910" s="53">
        <v>0</v>
      </c>
      <c r="D910" s="53">
        <v>0</v>
      </c>
      <c r="E910" s="53">
        <v>0</v>
      </c>
      <c r="F910" s="53">
        <v>0</v>
      </c>
      <c r="G910" s="53">
        <v>0</v>
      </c>
      <c r="H910" s="53">
        <v>0</v>
      </c>
      <c r="I910" s="53" t="e">
        <f t="shared" si="120"/>
        <v>#DIV/0!</v>
      </c>
      <c r="J910" s="53" t="e">
        <f t="shared" si="121"/>
        <v>#DIV/0!</v>
      </c>
      <c r="K910" s="53">
        <f t="shared" si="122"/>
        <v>0</v>
      </c>
      <c r="L910" s="53">
        <f t="shared" si="123"/>
        <v>0</v>
      </c>
      <c r="M910" s="53">
        <f t="shared" si="123"/>
        <v>0</v>
      </c>
      <c r="N910" s="53" t="e">
        <f t="shared" si="124"/>
        <v>#DIV/0!</v>
      </c>
    </row>
    <row r="911" spans="1:14" ht="15" customHeight="1" x14ac:dyDescent="0.2">
      <c r="A911" s="58">
        <v>24</v>
      </c>
      <c r="B911" s="59" t="s">
        <v>37</v>
      </c>
      <c r="C911" s="53">
        <v>0</v>
      </c>
      <c r="D911" s="53">
        <v>0</v>
      </c>
      <c r="E911" s="53">
        <v>0</v>
      </c>
      <c r="F911" s="53">
        <v>0</v>
      </c>
      <c r="G911" s="53">
        <v>0</v>
      </c>
      <c r="H911" s="53">
        <v>0</v>
      </c>
      <c r="I911" s="53" t="e">
        <f>(F911/C911)*100</f>
        <v>#DIV/0!</v>
      </c>
      <c r="J911" s="53" t="e">
        <f>(H911/D911)*100</f>
        <v>#DIV/0!</v>
      </c>
      <c r="K911" s="53">
        <f>C911+D911</f>
        <v>0</v>
      </c>
      <c r="L911" s="53">
        <f>E911+G911</f>
        <v>0</v>
      </c>
      <c r="M911" s="53">
        <f>F911+H911</f>
        <v>0</v>
      </c>
      <c r="N911" s="53" t="e">
        <f>(M911/K911)*100</f>
        <v>#DIV/0!</v>
      </c>
    </row>
    <row r="912" spans="1:14" ht="15" customHeight="1" x14ac:dyDescent="0.2">
      <c r="A912" s="58">
        <v>25</v>
      </c>
      <c r="B912" s="61" t="s">
        <v>38</v>
      </c>
      <c r="C912" s="53">
        <v>0</v>
      </c>
      <c r="D912" s="53">
        <v>0</v>
      </c>
      <c r="E912" s="53">
        <v>0</v>
      </c>
      <c r="F912" s="53">
        <v>0</v>
      </c>
      <c r="G912" s="53">
        <v>0</v>
      </c>
      <c r="H912" s="53">
        <v>0</v>
      </c>
      <c r="I912" s="53" t="e">
        <f t="shared" si="120"/>
        <v>#DIV/0!</v>
      </c>
      <c r="J912" s="53" t="e">
        <f t="shared" si="121"/>
        <v>#DIV/0!</v>
      </c>
      <c r="K912" s="53">
        <f t="shared" si="122"/>
        <v>0</v>
      </c>
      <c r="L912" s="53">
        <f t="shared" si="123"/>
        <v>0</v>
      </c>
      <c r="M912" s="53">
        <f t="shared" si="123"/>
        <v>0</v>
      </c>
      <c r="N912" s="53" t="e">
        <f t="shared" si="124"/>
        <v>#DIV/0!</v>
      </c>
    </row>
    <row r="913" spans="1:14" ht="15" customHeight="1" x14ac:dyDescent="0.2">
      <c r="A913" s="58">
        <v>26</v>
      </c>
      <c r="B913" s="61" t="s">
        <v>39</v>
      </c>
      <c r="C913" s="53">
        <v>2.5999965531306191</v>
      </c>
      <c r="D913" s="53">
        <v>1.4000034468693809</v>
      </c>
      <c r="E913" s="53">
        <v>0</v>
      </c>
      <c r="F913" s="53">
        <v>0</v>
      </c>
      <c r="G913" s="53">
        <v>0</v>
      </c>
      <c r="H913" s="53">
        <v>0</v>
      </c>
      <c r="I913" s="53">
        <f t="shared" si="120"/>
        <v>0</v>
      </c>
      <c r="J913" s="53">
        <f t="shared" si="121"/>
        <v>0</v>
      </c>
      <c r="K913" s="53">
        <f t="shared" si="122"/>
        <v>4</v>
      </c>
      <c r="L913" s="53">
        <f t="shared" si="123"/>
        <v>0</v>
      </c>
      <c r="M913" s="53">
        <f t="shared" si="123"/>
        <v>0</v>
      </c>
      <c r="N913" s="53">
        <f t="shared" si="124"/>
        <v>0</v>
      </c>
    </row>
    <row r="914" spans="1:14" ht="15" customHeight="1" x14ac:dyDescent="0.2">
      <c r="A914" s="58">
        <v>27</v>
      </c>
      <c r="B914" s="61" t="s">
        <v>40</v>
      </c>
      <c r="C914" s="53">
        <v>29.016225714285717</v>
      </c>
      <c r="D914" s="53">
        <v>7.263774285714284</v>
      </c>
      <c r="E914" s="53">
        <v>0</v>
      </c>
      <c r="F914" s="53">
        <v>0</v>
      </c>
      <c r="G914" s="53">
        <v>0</v>
      </c>
      <c r="H914" s="53">
        <v>0</v>
      </c>
      <c r="I914" s="53">
        <f t="shared" si="120"/>
        <v>0</v>
      </c>
      <c r="J914" s="53">
        <f t="shared" si="121"/>
        <v>0</v>
      </c>
      <c r="K914" s="53">
        <f t="shared" si="122"/>
        <v>36.28</v>
      </c>
      <c r="L914" s="53">
        <f t="shared" si="123"/>
        <v>0</v>
      </c>
      <c r="M914" s="53">
        <f t="shared" si="123"/>
        <v>0</v>
      </c>
      <c r="N914" s="53">
        <f t="shared" si="124"/>
        <v>0</v>
      </c>
    </row>
    <row r="915" spans="1:14" ht="15" customHeight="1" x14ac:dyDescent="0.2">
      <c r="A915" s="58">
        <v>28</v>
      </c>
      <c r="B915" s="61" t="s">
        <v>41</v>
      </c>
      <c r="C915" s="53">
        <v>0</v>
      </c>
      <c r="D915" s="53">
        <v>0</v>
      </c>
      <c r="E915" s="53">
        <v>0</v>
      </c>
      <c r="F915" s="53">
        <v>0</v>
      </c>
      <c r="G915" s="53">
        <v>0</v>
      </c>
      <c r="H915" s="53">
        <v>0</v>
      </c>
      <c r="I915" s="53" t="e">
        <f t="shared" si="120"/>
        <v>#DIV/0!</v>
      </c>
      <c r="J915" s="53" t="e">
        <f t="shared" si="121"/>
        <v>#DIV/0!</v>
      </c>
      <c r="K915" s="53">
        <f t="shared" si="122"/>
        <v>0</v>
      </c>
      <c r="L915" s="53">
        <f t="shared" si="123"/>
        <v>0</v>
      </c>
      <c r="M915" s="53">
        <f t="shared" si="123"/>
        <v>0</v>
      </c>
      <c r="N915" s="53" t="e">
        <f t="shared" si="124"/>
        <v>#DIV/0!</v>
      </c>
    </row>
    <row r="916" spans="1:14" ht="15" customHeight="1" x14ac:dyDescent="0.2">
      <c r="A916" s="58">
        <v>29</v>
      </c>
      <c r="B916" s="61" t="s">
        <v>42</v>
      </c>
      <c r="C916" s="53">
        <v>0</v>
      </c>
      <c r="D916" s="53">
        <v>0</v>
      </c>
      <c r="E916" s="53">
        <v>0</v>
      </c>
      <c r="F916" s="53">
        <v>0</v>
      </c>
      <c r="G916" s="53">
        <v>0</v>
      </c>
      <c r="H916" s="53">
        <v>0</v>
      </c>
      <c r="I916" s="53" t="e">
        <f t="shared" si="120"/>
        <v>#DIV/0!</v>
      </c>
      <c r="J916" s="53" t="e">
        <f t="shared" si="121"/>
        <v>#DIV/0!</v>
      </c>
      <c r="K916" s="53">
        <f t="shared" si="122"/>
        <v>0</v>
      </c>
      <c r="L916" s="53">
        <f t="shared" si="123"/>
        <v>0</v>
      </c>
      <c r="M916" s="53">
        <f t="shared" si="123"/>
        <v>0</v>
      </c>
      <c r="N916" s="53" t="e">
        <f t="shared" si="124"/>
        <v>#DIV/0!</v>
      </c>
    </row>
    <row r="917" spans="1:14" ht="15" customHeight="1" x14ac:dyDescent="0.2">
      <c r="A917" s="58">
        <v>30</v>
      </c>
      <c r="B917" s="61" t="s">
        <v>43</v>
      </c>
      <c r="C917" s="53">
        <v>43.238095238095241</v>
      </c>
      <c r="D917" s="53">
        <v>16.761904761904759</v>
      </c>
      <c r="E917" s="53">
        <v>0</v>
      </c>
      <c r="F917" s="53">
        <v>0</v>
      </c>
      <c r="G917" s="53">
        <v>0</v>
      </c>
      <c r="H917" s="53">
        <v>0</v>
      </c>
      <c r="I917" s="53">
        <f t="shared" si="120"/>
        <v>0</v>
      </c>
      <c r="J917" s="53">
        <f t="shared" si="121"/>
        <v>0</v>
      </c>
      <c r="K917" s="53">
        <f t="shared" si="122"/>
        <v>60</v>
      </c>
      <c r="L917" s="53">
        <f t="shared" si="123"/>
        <v>0</v>
      </c>
      <c r="M917" s="53">
        <f t="shared" si="123"/>
        <v>0</v>
      </c>
      <c r="N917" s="53">
        <f t="shared" si="124"/>
        <v>0</v>
      </c>
    </row>
    <row r="918" spans="1:14" ht="15" customHeight="1" x14ac:dyDescent="0.2">
      <c r="A918" s="58">
        <v>31</v>
      </c>
      <c r="B918" s="61" t="s">
        <v>44</v>
      </c>
      <c r="C918" s="53">
        <v>0</v>
      </c>
      <c r="D918" s="53">
        <v>0</v>
      </c>
      <c r="E918" s="53">
        <v>0</v>
      </c>
      <c r="F918" s="53">
        <v>0</v>
      </c>
      <c r="G918" s="53">
        <v>0</v>
      </c>
      <c r="H918" s="53">
        <v>0</v>
      </c>
      <c r="I918" s="53" t="e">
        <f t="shared" si="120"/>
        <v>#DIV/0!</v>
      </c>
      <c r="J918" s="53" t="e">
        <f t="shared" si="121"/>
        <v>#DIV/0!</v>
      </c>
      <c r="K918" s="53">
        <f t="shared" si="122"/>
        <v>0</v>
      </c>
      <c r="L918" s="53">
        <f t="shared" si="123"/>
        <v>0</v>
      </c>
      <c r="M918" s="53">
        <f t="shared" si="123"/>
        <v>0</v>
      </c>
      <c r="N918" s="53" t="e">
        <f t="shared" si="124"/>
        <v>#DIV/0!</v>
      </c>
    </row>
    <row r="919" spans="1:14" ht="15" customHeight="1" x14ac:dyDescent="0.2">
      <c r="A919" s="58">
        <v>32</v>
      </c>
      <c r="B919" s="61" t="s">
        <v>45</v>
      </c>
      <c r="C919" s="53">
        <v>0</v>
      </c>
      <c r="D919" s="53">
        <v>0</v>
      </c>
      <c r="E919" s="53">
        <v>0</v>
      </c>
      <c r="F919" s="53">
        <v>0</v>
      </c>
      <c r="G919" s="53">
        <v>0</v>
      </c>
      <c r="H919" s="53">
        <v>0</v>
      </c>
      <c r="I919" s="53" t="e">
        <f t="shared" si="120"/>
        <v>#DIV/0!</v>
      </c>
      <c r="J919" s="53" t="e">
        <f t="shared" si="121"/>
        <v>#DIV/0!</v>
      </c>
      <c r="K919" s="53">
        <f t="shared" si="122"/>
        <v>0</v>
      </c>
      <c r="L919" s="53">
        <f t="shared" si="123"/>
        <v>0</v>
      </c>
      <c r="M919" s="53">
        <f t="shared" si="123"/>
        <v>0</v>
      </c>
      <c r="N919" s="53" t="e">
        <f t="shared" si="124"/>
        <v>#DIV/0!</v>
      </c>
    </row>
    <row r="920" spans="1:14" ht="15" customHeight="1" x14ac:dyDescent="0.2">
      <c r="A920" s="58">
        <v>33</v>
      </c>
      <c r="B920" s="61" t="s">
        <v>46</v>
      </c>
      <c r="C920" s="53">
        <v>0</v>
      </c>
      <c r="D920" s="53">
        <v>0</v>
      </c>
      <c r="E920" s="53">
        <v>0</v>
      </c>
      <c r="F920" s="53">
        <v>0</v>
      </c>
      <c r="G920" s="53">
        <v>0</v>
      </c>
      <c r="H920" s="53">
        <v>0</v>
      </c>
      <c r="I920" s="53" t="e">
        <f t="shared" si="120"/>
        <v>#DIV/0!</v>
      </c>
      <c r="J920" s="53" t="e">
        <f t="shared" si="121"/>
        <v>#DIV/0!</v>
      </c>
      <c r="K920" s="53">
        <f t="shared" si="122"/>
        <v>0</v>
      </c>
      <c r="L920" s="53">
        <f t="shared" si="123"/>
        <v>0</v>
      </c>
      <c r="M920" s="53">
        <f t="shared" si="123"/>
        <v>0</v>
      </c>
      <c r="N920" s="53" t="e">
        <f t="shared" si="124"/>
        <v>#DIV/0!</v>
      </c>
    </row>
    <row r="921" spans="1:14" ht="15" customHeight="1" x14ac:dyDescent="0.2">
      <c r="A921" s="58">
        <v>34</v>
      </c>
      <c r="B921" s="61" t="s">
        <v>47</v>
      </c>
      <c r="C921" s="53">
        <v>0</v>
      </c>
      <c r="D921" s="53">
        <v>0</v>
      </c>
      <c r="E921" s="53">
        <v>0</v>
      </c>
      <c r="F921" s="53">
        <v>0</v>
      </c>
      <c r="G921" s="53">
        <v>0</v>
      </c>
      <c r="H921" s="53">
        <v>0</v>
      </c>
      <c r="I921" s="53" t="e">
        <f t="shared" si="120"/>
        <v>#DIV/0!</v>
      </c>
      <c r="J921" s="53" t="e">
        <f t="shared" si="121"/>
        <v>#DIV/0!</v>
      </c>
      <c r="K921" s="53">
        <f t="shared" si="122"/>
        <v>0</v>
      </c>
      <c r="L921" s="53">
        <f t="shared" si="123"/>
        <v>0</v>
      </c>
      <c r="M921" s="53">
        <f t="shared" si="123"/>
        <v>0</v>
      </c>
      <c r="N921" s="53" t="e">
        <f t="shared" si="124"/>
        <v>#DIV/0!</v>
      </c>
    </row>
    <row r="922" spans="1:14" ht="15" customHeight="1" x14ac:dyDescent="0.2">
      <c r="A922" s="58">
        <v>35</v>
      </c>
      <c r="B922" s="61" t="s">
        <v>48</v>
      </c>
      <c r="C922" s="53">
        <v>0</v>
      </c>
      <c r="D922" s="53">
        <v>0</v>
      </c>
      <c r="E922" s="53">
        <v>0</v>
      </c>
      <c r="F922" s="53">
        <v>0</v>
      </c>
      <c r="G922" s="53">
        <v>0</v>
      </c>
      <c r="H922" s="53">
        <v>0</v>
      </c>
      <c r="I922" s="53" t="e">
        <f t="shared" si="120"/>
        <v>#DIV/0!</v>
      </c>
      <c r="J922" s="53" t="e">
        <f t="shared" si="121"/>
        <v>#DIV/0!</v>
      </c>
      <c r="K922" s="53">
        <f t="shared" si="122"/>
        <v>0</v>
      </c>
      <c r="L922" s="53">
        <f t="shared" si="123"/>
        <v>0</v>
      </c>
      <c r="M922" s="53">
        <f t="shared" si="123"/>
        <v>0</v>
      </c>
      <c r="N922" s="53" t="e">
        <f t="shared" si="124"/>
        <v>#DIV/0!</v>
      </c>
    </row>
    <row r="923" spans="1:14" ht="15" customHeight="1" x14ac:dyDescent="0.2">
      <c r="A923" s="58">
        <v>36</v>
      </c>
      <c r="B923" s="61" t="s">
        <v>49</v>
      </c>
      <c r="C923" s="53">
        <v>0</v>
      </c>
      <c r="D923" s="53">
        <v>0</v>
      </c>
      <c r="E923" s="53">
        <v>0</v>
      </c>
      <c r="F923" s="53">
        <v>0</v>
      </c>
      <c r="G923" s="53">
        <v>0</v>
      </c>
      <c r="H923" s="53">
        <v>0</v>
      </c>
      <c r="I923" s="53" t="e">
        <f t="shared" si="120"/>
        <v>#DIV/0!</v>
      </c>
      <c r="J923" s="53" t="e">
        <f t="shared" si="121"/>
        <v>#DIV/0!</v>
      </c>
      <c r="K923" s="53">
        <f t="shared" si="122"/>
        <v>0</v>
      </c>
      <c r="L923" s="53">
        <f t="shared" si="123"/>
        <v>0</v>
      </c>
      <c r="M923" s="53">
        <f t="shared" si="123"/>
        <v>0</v>
      </c>
      <c r="N923" s="53" t="e">
        <f t="shared" si="124"/>
        <v>#DIV/0!</v>
      </c>
    </row>
    <row r="924" spans="1:14" ht="15" customHeight="1" x14ac:dyDescent="0.2">
      <c r="A924" s="66"/>
      <c r="B924" s="67" t="s">
        <v>6</v>
      </c>
      <c r="C924" s="54">
        <f t="shared" ref="C924:H924" si="125">SUM(C888:C923)</f>
        <v>677.22347981092275</v>
      </c>
      <c r="D924" s="54">
        <f t="shared" si="125"/>
        <v>127.96652018907716</v>
      </c>
      <c r="E924" s="54">
        <f t="shared" si="125"/>
        <v>0</v>
      </c>
      <c r="F924" s="54">
        <f t="shared" si="125"/>
        <v>0</v>
      </c>
      <c r="G924" s="54">
        <f t="shared" si="125"/>
        <v>0</v>
      </c>
      <c r="H924" s="54">
        <f t="shared" si="125"/>
        <v>0</v>
      </c>
      <c r="I924" s="54">
        <f t="shared" si="120"/>
        <v>0</v>
      </c>
      <c r="J924" s="54">
        <f t="shared" si="121"/>
        <v>0</v>
      </c>
      <c r="K924" s="54">
        <f t="shared" si="122"/>
        <v>805.18999999999994</v>
      </c>
      <c r="L924" s="54">
        <f t="shared" si="123"/>
        <v>0</v>
      </c>
      <c r="M924" s="54">
        <f t="shared" si="123"/>
        <v>0</v>
      </c>
      <c r="N924" s="54">
        <f t="shared" si="124"/>
        <v>0</v>
      </c>
    </row>
    <row r="925" spans="1:14" ht="15" customHeight="1" x14ac:dyDescent="0.2">
      <c r="A925" s="109" t="s">
        <v>149</v>
      </c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</row>
    <row r="926" spans="1:14" ht="15" customHeight="1" x14ac:dyDescent="0.2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</row>
    <row r="927" spans="1:14" ht="15" customHeight="1" x14ac:dyDescent="0.2">
      <c r="A927" s="111" t="str">
        <f>A3</f>
        <v>Disbursements under Crop Loans - 30.09.2020</v>
      </c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</row>
    <row r="928" spans="1:14" ht="15" customHeight="1" x14ac:dyDescent="0.2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112" t="s">
        <v>2</v>
      </c>
      <c r="L928" s="112"/>
      <c r="M928" s="112"/>
      <c r="N928" s="112"/>
    </row>
    <row r="929" spans="1:14" ht="39.950000000000003" customHeight="1" x14ac:dyDescent="0.2">
      <c r="A929" s="113" t="s">
        <v>3</v>
      </c>
      <c r="B929" s="113" t="s">
        <v>56</v>
      </c>
      <c r="C929" s="102" t="str">
        <f>C5</f>
        <v>Crop Loan Target 
ACP 2020-21</v>
      </c>
      <c r="D929" s="102"/>
      <c r="E929" s="116" t="str">
        <f>E5</f>
        <v>Cumulative Achievement from 
01.04.2020</v>
      </c>
      <c r="F929" s="117"/>
      <c r="G929" s="117"/>
      <c r="H929" s="118"/>
      <c r="I929" s="102" t="s">
        <v>5</v>
      </c>
      <c r="J929" s="102"/>
      <c r="K929" s="102" t="s">
        <v>6</v>
      </c>
      <c r="L929" s="102"/>
      <c r="M929" s="102"/>
      <c r="N929" s="102"/>
    </row>
    <row r="930" spans="1:14" ht="15" customHeight="1" x14ac:dyDescent="0.2">
      <c r="A930" s="114"/>
      <c r="B930" s="114"/>
      <c r="C930" s="103" t="s">
        <v>7</v>
      </c>
      <c r="D930" s="103" t="s">
        <v>8</v>
      </c>
      <c r="E930" s="105" t="s">
        <v>7</v>
      </c>
      <c r="F930" s="106"/>
      <c r="G930" s="105" t="s">
        <v>8</v>
      </c>
      <c r="H930" s="106"/>
      <c r="I930" s="103" t="s">
        <v>7</v>
      </c>
      <c r="J930" s="103" t="s">
        <v>8</v>
      </c>
      <c r="K930" s="103" t="s">
        <v>9</v>
      </c>
      <c r="L930" s="107" t="s">
        <v>10</v>
      </c>
      <c r="M930" s="107"/>
      <c r="N930" s="103" t="s">
        <v>11</v>
      </c>
    </row>
    <row r="931" spans="1:14" ht="15" customHeight="1" x14ac:dyDescent="0.2">
      <c r="A931" s="115"/>
      <c r="B931" s="115"/>
      <c r="C931" s="104"/>
      <c r="D931" s="104"/>
      <c r="E931" s="57" t="s">
        <v>12</v>
      </c>
      <c r="F931" s="57" t="s">
        <v>13</v>
      </c>
      <c r="G931" s="57" t="s">
        <v>12</v>
      </c>
      <c r="H931" s="57" t="s">
        <v>13</v>
      </c>
      <c r="I931" s="104"/>
      <c r="J931" s="104"/>
      <c r="K931" s="104"/>
      <c r="L931" s="57" t="s">
        <v>12</v>
      </c>
      <c r="M931" s="57" t="s">
        <v>13</v>
      </c>
      <c r="N931" s="104"/>
    </row>
    <row r="932" spans="1:14" ht="15" customHeight="1" x14ac:dyDescent="0.2">
      <c r="A932" s="58">
        <v>1</v>
      </c>
      <c r="B932" s="61" t="s">
        <v>14</v>
      </c>
      <c r="C932" s="53">
        <v>0</v>
      </c>
      <c r="D932" s="53">
        <v>0</v>
      </c>
      <c r="E932" s="53">
        <v>0</v>
      </c>
      <c r="F932" s="53">
        <v>0</v>
      </c>
      <c r="G932" s="53">
        <v>0</v>
      </c>
      <c r="H932" s="53">
        <v>0</v>
      </c>
      <c r="I932" s="53" t="e">
        <f t="shared" ref="I932:I968" si="126">(F932/C932)*100</f>
        <v>#DIV/0!</v>
      </c>
      <c r="J932" s="53" t="e">
        <f t="shared" ref="J932:J968" si="127">(H932/D932)*100</f>
        <v>#DIV/0!</v>
      </c>
      <c r="K932" s="53">
        <f t="shared" ref="K932:K968" si="128">C932+D932</f>
        <v>0</v>
      </c>
      <c r="L932" s="53">
        <f t="shared" ref="L932:M968" si="129">E932+G932</f>
        <v>0</v>
      </c>
      <c r="M932" s="53">
        <f t="shared" si="129"/>
        <v>0</v>
      </c>
      <c r="N932" s="53" t="e">
        <f t="shared" ref="N932:N968" si="130">(M932/K932)*100</f>
        <v>#DIV/0!</v>
      </c>
    </row>
    <row r="933" spans="1:14" ht="15" customHeight="1" x14ac:dyDescent="0.2">
      <c r="A933" s="58">
        <v>2</v>
      </c>
      <c r="B933" s="61" t="s">
        <v>15</v>
      </c>
      <c r="C933" s="53">
        <v>0</v>
      </c>
      <c r="D933" s="53">
        <v>0</v>
      </c>
      <c r="E933" s="53">
        <v>0</v>
      </c>
      <c r="F933" s="53">
        <v>0</v>
      </c>
      <c r="G933" s="53">
        <v>0</v>
      </c>
      <c r="H933" s="53">
        <v>0</v>
      </c>
      <c r="I933" s="53" t="e">
        <f t="shared" si="126"/>
        <v>#DIV/0!</v>
      </c>
      <c r="J933" s="53" t="e">
        <f t="shared" si="127"/>
        <v>#DIV/0!</v>
      </c>
      <c r="K933" s="53">
        <f t="shared" si="128"/>
        <v>0</v>
      </c>
      <c r="L933" s="53">
        <f t="shared" si="129"/>
        <v>0</v>
      </c>
      <c r="M933" s="53">
        <f t="shared" si="129"/>
        <v>0</v>
      </c>
      <c r="N933" s="53" t="e">
        <f t="shared" si="130"/>
        <v>#DIV/0!</v>
      </c>
    </row>
    <row r="934" spans="1:14" ht="15" customHeight="1" x14ac:dyDescent="0.2">
      <c r="A934" s="58">
        <v>3</v>
      </c>
      <c r="B934" s="61" t="s">
        <v>16</v>
      </c>
      <c r="C934" s="53">
        <v>0</v>
      </c>
      <c r="D934" s="53">
        <v>0</v>
      </c>
      <c r="E934" s="53">
        <v>0</v>
      </c>
      <c r="F934" s="53">
        <v>0</v>
      </c>
      <c r="G934" s="53">
        <v>0</v>
      </c>
      <c r="H934" s="53">
        <v>0</v>
      </c>
      <c r="I934" s="53" t="e">
        <f t="shared" si="126"/>
        <v>#DIV/0!</v>
      </c>
      <c r="J934" s="53" t="e">
        <f t="shared" si="127"/>
        <v>#DIV/0!</v>
      </c>
      <c r="K934" s="53">
        <f t="shared" si="128"/>
        <v>0</v>
      </c>
      <c r="L934" s="53">
        <f t="shared" si="129"/>
        <v>0</v>
      </c>
      <c r="M934" s="53">
        <f t="shared" si="129"/>
        <v>0</v>
      </c>
      <c r="N934" s="53" t="e">
        <f t="shared" si="130"/>
        <v>#DIV/0!</v>
      </c>
    </row>
    <row r="935" spans="1:14" ht="15" customHeight="1" x14ac:dyDescent="0.2">
      <c r="A935" s="58">
        <v>4</v>
      </c>
      <c r="B935" s="61" t="s">
        <v>17</v>
      </c>
      <c r="C935" s="53">
        <v>0</v>
      </c>
      <c r="D935" s="53">
        <v>0</v>
      </c>
      <c r="E935" s="53">
        <v>0</v>
      </c>
      <c r="F935" s="53">
        <v>0</v>
      </c>
      <c r="G935" s="53">
        <v>0</v>
      </c>
      <c r="H935" s="53">
        <v>0</v>
      </c>
      <c r="I935" s="53" t="e">
        <f t="shared" si="126"/>
        <v>#DIV/0!</v>
      </c>
      <c r="J935" s="53" t="e">
        <f t="shared" si="127"/>
        <v>#DIV/0!</v>
      </c>
      <c r="K935" s="53">
        <f t="shared" si="128"/>
        <v>0</v>
      </c>
      <c r="L935" s="53">
        <f t="shared" si="129"/>
        <v>0</v>
      </c>
      <c r="M935" s="53">
        <f t="shared" si="129"/>
        <v>0</v>
      </c>
      <c r="N935" s="53" t="e">
        <f t="shared" si="130"/>
        <v>#DIV/0!</v>
      </c>
    </row>
    <row r="936" spans="1:14" ht="15" customHeight="1" x14ac:dyDescent="0.2">
      <c r="A936" s="58">
        <v>5</v>
      </c>
      <c r="B936" s="61" t="s">
        <v>18</v>
      </c>
      <c r="C936" s="53">
        <v>0</v>
      </c>
      <c r="D936" s="53">
        <v>0</v>
      </c>
      <c r="E936" s="53">
        <v>0</v>
      </c>
      <c r="F936" s="53">
        <v>0</v>
      </c>
      <c r="G936" s="53">
        <v>0</v>
      </c>
      <c r="H936" s="53">
        <v>0</v>
      </c>
      <c r="I936" s="53" t="e">
        <f t="shared" si="126"/>
        <v>#DIV/0!</v>
      </c>
      <c r="J936" s="53" t="e">
        <f t="shared" si="127"/>
        <v>#DIV/0!</v>
      </c>
      <c r="K936" s="53">
        <f t="shared" si="128"/>
        <v>0</v>
      </c>
      <c r="L936" s="53">
        <f t="shared" si="129"/>
        <v>0</v>
      </c>
      <c r="M936" s="53">
        <f t="shared" si="129"/>
        <v>0</v>
      </c>
      <c r="N936" s="53" t="e">
        <f t="shared" si="130"/>
        <v>#DIV/0!</v>
      </c>
    </row>
    <row r="937" spans="1:14" ht="15" customHeight="1" x14ac:dyDescent="0.2">
      <c r="A937" s="58">
        <v>6</v>
      </c>
      <c r="B937" s="61" t="s">
        <v>19</v>
      </c>
      <c r="C937" s="53">
        <v>0</v>
      </c>
      <c r="D937" s="53">
        <v>0</v>
      </c>
      <c r="E937" s="53">
        <v>0</v>
      </c>
      <c r="F937" s="53">
        <v>0</v>
      </c>
      <c r="G937" s="53">
        <v>0</v>
      </c>
      <c r="H937" s="53">
        <v>0</v>
      </c>
      <c r="I937" s="53" t="e">
        <f t="shared" si="126"/>
        <v>#DIV/0!</v>
      </c>
      <c r="J937" s="53" t="e">
        <f t="shared" si="127"/>
        <v>#DIV/0!</v>
      </c>
      <c r="K937" s="53">
        <f t="shared" si="128"/>
        <v>0</v>
      </c>
      <c r="L937" s="53">
        <f t="shared" si="129"/>
        <v>0</v>
      </c>
      <c r="M937" s="53">
        <f t="shared" si="129"/>
        <v>0</v>
      </c>
      <c r="N937" s="53" t="e">
        <f t="shared" si="130"/>
        <v>#DIV/0!</v>
      </c>
    </row>
    <row r="938" spans="1:14" ht="15" customHeight="1" x14ac:dyDescent="0.2">
      <c r="A938" s="58">
        <v>7</v>
      </c>
      <c r="B938" s="61" t="s">
        <v>20</v>
      </c>
      <c r="C938" s="53">
        <v>0</v>
      </c>
      <c r="D938" s="53">
        <v>0</v>
      </c>
      <c r="E938" s="53">
        <v>0</v>
      </c>
      <c r="F938" s="53">
        <v>0</v>
      </c>
      <c r="G938" s="53">
        <v>0</v>
      </c>
      <c r="H938" s="53">
        <v>0</v>
      </c>
      <c r="I938" s="53" t="e">
        <f t="shared" si="126"/>
        <v>#DIV/0!</v>
      </c>
      <c r="J938" s="53" t="e">
        <f t="shared" si="127"/>
        <v>#DIV/0!</v>
      </c>
      <c r="K938" s="53">
        <f t="shared" si="128"/>
        <v>0</v>
      </c>
      <c r="L938" s="53">
        <f t="shared" si="129"/>
        <v>0</v>
      </c>
      <c r="M938" s="53">
        <f t="shared" si="129"/>
        <v>0</v>
      </c>
      <c r="N938" s="53" t="e">
        <f t="shared" si="130"/>
        <v>#DIV/0!</v>
      </c>
    </row>
    <row r="939" spans="1:14" ht="15" customHeight="1" x14ac:dyDescent="0.2">
      <c r="A939" s="58">
        <v>8</v>
      </c>
      <c r="B939" s="61" t="s">
        <v>21</v>
      </c>
      <c r="C939" s="53">
        <v>0</v>
      </c>
      <c r="D939" s="53">
        <v>0</v>
      </c>
      <c r="E939" s="53">
        <v>0</v>
      </c>
      <c r="F939" s="53">
        <v>0</v>
      </c>
      <c r="G939" s="53">
        <v>0</v>
      </c>
      <c r="H939" s="53">
        <v>0</v>
      </c>
      <c r="I939" s="53" t="e">
        <f t="shared" si="126"/>
        <v>#DIV/0!</v>
      </c>
      <c r="J939" s="53" t="e">
        <f t="shared" si="127"/>
        <v>#DIV/0!</v>
      </c>
      <c r="K939" s="53">
        <f t="shared" si="128"/>
        <v>0</v>
      </c>
      <c r="L939" s="53">
        <f t="shared" si="129"/>
        <v>0</v>
      </c>
      <c r="M939" s="53">
        <f t="shared" si="129"/>
        <v>0</v>
      </c>
      <c r="N939" s="53" t="e">
        <f t="shared" si="130"/>
        <v>#DIV/0!</v>
      </c>
    </row>
    <row r="940" spans="1:14" ht="15" customHeight="1" x14ac:dyDescent="0.2">
      <c r="A940" s="58">
        <v>9</v>
      </c>
      <c r="B940" s="61" t="s">
        <v>22</v>
      </c>
      <c r="C940" s="53">
        <v>0</v>
      </c>
      <c r="D940" s="53">
        <v>0</v>
      </c>
      <c r="E940" s="53">
        <v>0</v>
      </c>
      <c r="F940" s="53">
        <v>0</v>
      </c>
      <c r="G940" s="53">
        <v>0</v>
      </c>
      <c r="H940" s="53">
        <v>0</v>
      </c>
      <c r="I940" s="53" t="e">
        <f t="shared" si="126"/>
        <v>#DIV/0!</v>
      </c>
      <c r="J940" s="53" t="e">
        <f t="shared" si="127"/>
        <v>#DIV/0!</v>
      </c>
      <c r="K940" s="53">
        <f t="shared" si="128"/>
        <v>0</v>
      </c>
      <c r="L940" s="53">
        <f t="shared" si="129"/>
        <v>0</v>
      </c>
      <c r="M940" s="53">
        <f t="shared" si="129"/>
        <v>0</v>
      </c>
      <c r="N940" s="53" t="e">
        <f t="shared" si="130"/>
        <v>#DIV/0!</v>
      </c>
    </row>
    <row r="941" spans="1:14" ht="15" customHeight="1" x14ac:dyDescent="0.2">
      <c r="A941" s="58">
        <v>10</v>
      </c>
      <c r="B941" s="61" t="s">
        <v>23</v>
      </c>
      <c r="C941" s="53">
        <v>0</v>
      </c>
      <c r="D941" s="53">
        <v>0</v>
      </c>
      <c r="E941" s="53">
        <v>0</v>
      </c>
      <c r="F941" s="53">
        <v>0</v>
      </c>
      <c r="G941" s="53">
        <v>0</v>
      </c>
      <c r="H941" s="53">
        <v>0</v>
      </c>
      <c r="I941" s="53" t="e">
        <f t="shared" si="126"/>
        <v>#DIV/0!</v>
      </c>
      <c r="J941" s="53" t="e">
        <f t="shared" si="127"/>
        <v>#DIV/0!</v>
      </c>
      <c r="K941" s="53">
        <f t="shared" si="128"/>
        <v>0</v>
      </c>
      <c r="L941" s="53">
        <f t="shared" si="129"/>
        <v>0</v>
      </c>
      <c r="M941" s="53">
        <f t="shared" si="129"/>
        <v>0</v>
      </c>
      <c r="N941" s="53" t="e">
        <f t="shared" si="130"/>
        <v>#DIV/0!</v>
      </c>
    </row>
    <row r="942" spans="1:14" ht="15" customHeight="1" x14ac:dyDescent="0.2">
      <c r="A942" s="58">
        <v>11</v>
      </c>
      <c r="B942" s="61" t="s">
        <v>24</v>
      </c>
      <c r="C942" s="53">
        <v>0</v>
      </c>
      <c r="D942" s="53">
        <v>0</v>
      </c>
      <c r="E942" s="53">
        <v>0</v>
      </c>
      <c r="F942" s="53">
        <v>0</v>
      </c>
      <c r="G942" s="53">
        <v>0</v>
      </c>
      <c r="H942" s="53">
        <v>0</v>
      </c>
      <c r="I942" s="53" t="e">
        <f t="shared" si="126"/>
        <v>#DIV/0!</v>
      </c>
      <c r="J942" s="53" t="e">
        <f t="shared" si="127"/>
        <v>#DIV/0!</v>
      </c>
      <c r="K942" s="53">
        <f t="shared" si="128"/>
        <v>0</v>
      </c>
      <c r="L942" s="53">
        <f t="shared" si="129"/>
        <v>0</v>
      </c>
      <c r="M942" s="53">
        <f t="shared" si="129"/>
        <v>0</v>
      </c>
      <c r="N942" s="53" t="e">
        <f t="shared" si="130"/>
        <v>#DIV/0!</v>
      </c>
    </row>
    <row r="943" spans="1:14" ht="15" customHeight="1" x14ac:dyDescent="0.2">
      <c r="A943" s="58">
        <v>12</v>
      </c>
      <c r="B943" s="61" t="s">
        <v>25</v>
      </c>
      <c r="C943" s="53">
        <v>0</v>
      </c>
      <c r="D943" s="53">
        <v>0</v>
      </c>
      <c r="E943" s="53">
        <v>0</v>
      </c>
      <c r="F943" s="53">
        <v>0</v>
      </c>
      <c r="G943" s="53">
        <v>0</v>
      </c>
      <c r="H943" s="53">
        <v>0</v>
      </c>
      <c r="I943" s="53" t="e">
        <f t="shared" si="126"/>
        <v>#DIV/0!</v>
      </c>
      <c r="J943" s="53" t="e">
        <f t="shared" si="127"/>
        <v>#DIV/0!</v>
      </c>
      <c r="K943" s="53">
        <f t="shared" si="128"/>
        <v>0</v>
      </c>
      <c r="L943" s="53">
        <f t="shared" si="129"/>
        <v>0</v>
      </c>
      <c r="M943" s="53">
        <f t="shared" si="129"/>
        <v>0</v>
      </c>
      <c r="N943" s="53" t="e">
        <f t="shared" si="130"/>
        <v>#DIV/0!</v>
      </c>
    </row>
    <row r="944" spans="1:14" ht="15" customHeight="1" x14ac:dyDescent="0.2">
      <c r="A944" s="58">
        <v>13</v>
      </c>
      <c r="B944" s="61" t="s">
        <v>26</v>
      </c>
      <c r="C944" s="53">
        <v>0</v>
      </c>
      <c r="D944" s="53">
        <v>0</v>
      </c>
      <c r="E944" s="53">
        <v>0</v>
      </c>
      <c r="F944" s="53">
        <v>0</v>
      </c>
      <c r="G944" s="53">
        <v>0</v>
      </c>
      <c r="H944" s="53">
        <v>0</v>
      </c>
      <c r="I944" s="53" t="e">
        <f t="shared" si="126"/>
        <v>#DIV/0!</v>
      </c>
      <c r="J944" s="53" t="e">
        <f t="shared" si="127"/>
        <v>#DIV/0!</v>
      </c>
      <c r="K944" s="53">
        <f t="shared" si="128"/>
        <v>0</v>
      </c>
      <c r="L944" s="53">
        <f t="shared" si="129"/>
        <v>0</v>
      </c>
      <c r="M944" s="53">
        <f t="shared" si="129"/>
        <v>0</v>
      </c>
      <c r="N944" s="53" t="e">
        <f t="shared" si="130"/>
        <v>#DIV/0!</v>
      </c>
    </row>
    <row r="945" spans="1:14" ht="15" customHeight="1" x14ac:dyDescent="0.2">
      <c r="A945" s="58">
        <v>14</v>
      </c>
      <c r="B945" s="61" t="s">
        <v>27</v>
      </c>
      <c r="C945" s="53">
        <v>0</v>
      </c>
      <c r="D945" s="53">
        <v>0</v>
      </c>
      <c r="E945" s="53">
        <v>0</v>
      </c>
      <c r="F945" s="53">
        <v>0</v>
      </c>
      <c r="G945" s="53">
        <v>0</v>
      </c>
      <c r="H945" s="53">
        <v>0</v>
      </c>
      <c r="I945" s="53" t="e">
        <f t="shared" si="126"/>
        <v>#DIV/0!</v>
      </c>
      <c r="J945" s="53" t="e">
        <f t="shared" si="127"/>
        <v>#DIV/0!</v>
      </c>
      <c r="K945" s="53">
        <f t="shared" si="128"/>
        <v>0</v>
      </c>
      <c r="L945" s="53">
        <f t="shared" si="129"/>
        <v>0</v>
      </c>
      <c r="M945" s="53">
        <f t="shared" si="129"/>
        <v>0</v>
      </c>
      <c r="N945" s="53" t="e">
        <f t="shared" si="130"/>
        <v>#DIV/0!</v>
      </c>
    </row>
    <row r="946" spans="1:14" ht="15" customHeight="1" x14ac:dyDescent="0.2">
      <c r="A946" s="58">
        <v>15</v>
      </c>
      <c r="B946" s="61" t="s">
        <v>28</v>
      </c>
      <c r="C946" s="53">
        <v>24.999987904304664</v>
      </c>
      <c r="D946" s="53">
        <v>25.000012095695336</v>
      </c>
      <c r="E946" s="53">
        <v>35</v>
      </c>
      <c r="F946" s="53">
        <v>61</v>
      </c>
      <c r="G946" s="53">
        <v>0</v>
      </c>
      <c r="H946" s="53">
        <v>0</v>
      </c>
      <c r="I946" s="53">
        <f t="shared" si="126"/>
        <v>244.00011805404361</v>
      </c>
      <c r="J946" s="53">
        <f t="shared" si="127"/>
        <v>0</v>
      </c>
      <c r="K946" s="53">
        <f t="shared" si="128"/>
        <v>50</v>
      </c>
      <c r="L946" s="53">
        <f t="shared" si="129"/>
        <v>35</v>
      </c>
      <c r="M946" s="53">
        <f t="shared" si="129"/>
        <v>61</v>
      </c>
      <c r="N946" s="53">
        <f t="shared" si="130"/>
        <v>122</v>
      </c>
    </row>
    <row r="947" spans="1:14" ht="15" customHeight="1" x14ac:dyDescent="0.2">
      <c r="A947" s="58">
        <v>16</v>
      </c>
      <c r="B947" s="61" t="s">
        <v>29</v>
      </c>
      <c r="C947" s="53">
        <v>0</v>
      </c>
      <c r="D947" s="53">
        <v>0</v>
      </c>
      <c r="E947" s="53">
        <v>0</v>
      </c>
      <c r="F947" s="53">
        <v>0</v>
      </c>
      <c r="G947" s="53">
        <v>0</v>
      </c>
      <c r="H947" s="53">
        <v>0</v>
      </c>
      <c r="I947" s="53" t="e">
        <f t="shared" si="126"/>
        <v>#DIV/0!</v>
      </c>
      <c r="J947" s="53" t="e">
        <f t="shared" si="127"/>
        <v>#DIV/0!</v>
      </c>
      <c r="K947" s="53">
        <f t="shared" si="128"/>
        <v>0</v>
      </c>
      <c r="L947" s="53">
        <f t="shared" si="129"/>
        <v>0</v>
      </c>
      <c r="M947" s="53">
        <f t="shared" si="129"/>
        <v>0</v>
      </c>
      <c r="N947" s="53" t="e">
        <f t="shared" si="130"/>
        <v>#DIV/0!</v>
      </c>
    </row>
    <row r="948" spans="1:14" ht="15" customHeight="1" x14ac:dyDescent="0.2">
      <c r="A948" s="58">
        <v>17</v>
      </c>
      <c r="B948" s="61" t="s">
        <v>30</v>
      </c>
      <c r="C948" s="53">
        <v>0</v>
      </c>
      <c r="D948" s="53">
        <v>0</v>
      </c>
      <c r="E948" s="53">
        <v>0</v>
      </c>
      <c r="F948" s="53">
        <v>0</v>
      </c>
      <c r="G948" s="53">
        <v>0</v>
      </c>
      <c r="H948" s="53">
        <v>0</v>
      </c>
      <c r="I948" s="53" t="e">
        <f t="shared" si="126"/>
        <v>#DIV/0!</v>
      </c>
      <c r="J948" s="53" t="e">
        <f t="shared" si="127"/>
        <v>#DIV/0!</v>
      </c>
      <c r="K948" s="53">
        <f t="shared" si="128"/>
        <v>0</v>
      </c>
      <c r="L948" s="53">
        <f t="shared" si="129"/>
        <v>0</v>
      </c>
      <c r="M948" s="53">
        <f t="shared" si="129"/>
        <v>0</v>
      </c>
      <c r="N948" s="53" t="e">
        <f t="shared" si="130"/>
        <v>#DIV/0!</v>
      </c>
    </row>
    <row r="949" spans="1:14" ht="15" customHeight="1" x14ac:dyDescent="0.2">
      <c r="A949" s="58">
        <v>18</v>
      </c>
      <c r="B949" s="65" t="s">
        <v>31</v>
      </c>
      <c r="C949" s="53">
        <v>0</v>
      </c>
      <c r="D949" s="53">
        <v>0</v>
      </c>
      <c r="E949" s="53">
        <v>0</v>
      </c>
      <c r="F949" s="53">
        <v>0</v>
      </c>
      <c r="G949" s="53">
        <v>0</v>
      </c>
      <c r="H949" s="53">
        <v>0</v>
      </c>
      <c r="I949" s="53" t="e">
        <f t="shared" si="126"/>
        <v>#DIV/0!</v>
      </c>
      <c r="J949" s="53" t="e">
        <f t="shared" si="127"/>
        <v>#DIV/0!</v>
      </c>
      <c r="K949" s="53">
        <f t="shared" si="128"/>
        <v>0</v>
      </c>
      <c r="L949" s="53">
        <f t="shared" si="129"/>
        <v>0</v>
      </c>
      <c r="M949" s="53">
        <f t="shared" si="129"/>
        <v>0</v>
      </c>
      <c r="N949" s="53" t="e">
        <f t="shared" si="130"/>
        <v>#DIV/0!</v>
      </c>
    </row>
    <row r="950" spans="1:14" ht="15" customHeight="1" x14ac:dyDescent="0.2">
      <c r="A950" s="58">
        <v>19</v>
      </c>
      <c r="B950" s="61" t="s">
        <v>32</v>
      </c>
      <c r="C950" s="53">
        <v>0</v>
      </c>
      <c r="D950" s="53">
        <v>0</v>
      </c>
      <c r="E950" s="53">
        <v>0</v>
      </c>
      <c r="F950" s="53">
        <v>0</v>
      </c>
      <c r="G950" s="53">
        <v>0</v>
      </c>
      <c r="H950" s="53">
        <v>0</v>
      </c>
      <c r="I950" s="53" t="e">
        <f t="shared" si="126"/>
        <v>#DIV/0!</v>
      </c>
      <c r="J950" s="53" t="e">
        <f t="shared" si="127"/>
        <v>#DIV/0!</v>
      </c>
      <c r="K950" s="53">
        <f t="shared" si="128"/>
        <v>0</v>
      </c>
      <c r="L950" s="53">
        <f t="shared" si="129"/>
        <v>0</v>
      </c>
      <c r="M950" s="53">
        <f t="shared" si="129"/>
        <v>0</v>
      </c>
      <c r="N950" s="53" t="e">
        <f t="shared" si="130"/>
        <v>#DIV/0!</v>
      </c>
    </row>
    <row r="951" spans="1:14" ht="15" customHeight="1" x14ac:dyDescent="0.2">
      <c r="A951" s="58">
        <v>20</v>
      </c>
      <c r="B951" s="61" t="s">
        <v>33</v>
      </c>
      <c r="C951" s="53">
        <v>0</v>
      </c>
      <c r="D951" s="53">
        <v>0</v>
      </c>
      <c r="E951" s="53">
        <v>0</v>
      </c>
      <c r="F951" s="53">
        <v>0</v>
      </c>
      <c r="G951" s="53">
        <v>0</v>
      </c>
      <c r="H951" s="53">
        <v>0</v>
      </c>
      <c r="I951" s="53" t="e">
        <f t="shared" si="126"/>
        <v>#DIV/0!</v>
      </c>
      <c r="J951" s="53" t="e">
        <f t="shared" si="127"/>
        <v>#DIV/0!</v>
      </c>
      <c r="K951" s="53">
        <f t="shared" si="128"/>
        <v>0</v>
      </c>
      <c r="L951" s="53">
        <f t="shared" si="129"/>
        <v>0</v>
      </c>
      <c r="M951" s="53">
        <f t="shared" si="129"/>
        <v>0</v>
      </c>
      <c r="N951" s="53" t="e">
        <f t="shared" si="130"/>
        <v>#DIV/0!</v>
      </c>
    </row>
    <row r="952" spans="1:14" ht="15" customHeight="1" x14ac:dyDescent="0.2">
      <c r="A952" s="58">
        <v>21</v>
      </c>
      <c r="B952" s="61" t="s">
        <v>34</v>
      </c>
      <c r="C952" s="53">
        <v>0</v>
      </c>
      <c r="D952" s="53">
        <v>0</v>
      </c>
      <c r="E952" s="53">
        <v>0</v>
      </c>
      <c r="F952" s="53">
        <v>0</v>
      </c>
      <c r="G952" s="53">
        <v>0</v>
      </c>
      <c r="H952" s="53">
        <v>0</v>
      </c>
      <c r="I952" s="53" t="e">
        <f t="shared" si="126"/>
        <v>#DIV/0!</v>
      </c>
      <c r="J952" s="53" t="e">
        <f t="shared" si="127"/>
        <v>#DIV/0!</v>
      </c>
      <c r="K952" s="53">
        <f t="shared" si="128"/>
        <v>0</v>
      </c>
      <c r="L952" s="53">
        <f t="shared" si="129"/>
        <v>0</v>
      </c>
      <c r="M952" s="53">
        <f t="shared" si="129"/>
        <v>0</v>
      </c>
      <c r="N952" s="53" t="e">
        <f t="shared" si="130"/>
        <v>#DIV/0!</v>
      </c>
    </row>
    <row r="953" spans="1:14" ht="15" customHeight="1" x14ac:dyDescent="0.2">
      <c r="A953" s="58">
        <v>22</v>
      </c>
      <c r="B953" s="61" t="s">
        <v>35</v>
      </c>
      <c r="C953" s="53">
        <v>0</v>
      </c>
      <c r="D953" s="53">
        <v>0</v>
      </c>
      <c r="E953" s="53">
        <v>0</v>
      </c>
      <c r="F953" s="53">
        <v>0</v>
      </c>
      <c r="G953" s="53">
        <v>0</v>
      </c>
      <c r="H953" s="53">
        <v>0</v>
      </c>
      <c r="I953" s="53" t="e">
        <f t="shared" si="126"/>
        <v>#DIV/0!</v>
      </c>
      <c r="J953" s="53" t="e">
        <f t="shared" si="127"/>
        <v>#DIV/0!</v>
      </c>
      <c r="K953" s="53">
        <f t="shared" si="128"/>
        <v>0</v>
      </c>
      <c r="L953" s="53">
        <f t="shared" si="129"/>
        <v>0</v>
      </c>
      <c r="M953" s="53">
        <f t="shared" si="129"/>
        <v>0</v>
      </c>
      <c r="N953" s="53" t="e">
        <f t="shared" si="130"/>
        <v>#DIV/0!</v>
      </c>
    </row>
    <row r="954" spans="1:14" ht="15" customHeight="1" x14ac:dyDescent="0.2">
      <c r="A954" s="58">
        <v>23</v>
      </c>
      <c r="B954" s="61" t="s">
        <v>36</v>
      </c>
      <c r="C954" s="53">
        <v>0</v>
      </c>
      <c r="D954" s="53">
        <v>0</v>
      </c>
      <c r="E954" s="53">
        <v>0</v>
      </c>
      <c r="F954" s="53">
        <v>0</v>
      </c>
      <c r="G954" s="53">
        <v>0</v>
      </c>
      <c r="H954" s="53">
        <v>0</v>
      </c>
      <c r="I954" s="53" t="e">
        <f t="shared" si="126"/>
        <v>#DIV/0!</v>
      </c>
      <c r="J954" s="53" t="e">
        <f t="shared" si="127"/>
        <v>#DIV/0!</v>
      </c>
      <c r="K954" s="53">
        <f t="shared" si="128"/>
        <v>0</v>
      </c>
      <c r="L954" s="53">
        <f t="shared" si="129"/>
        <v>0</v>
      </c>
      <c r="M954" s="53">
        <f t="shared" si="129"/>
        <v>0</v>
      </c>
      <c r="N954" s="53" t="e">
        <f t="shared" si="130"/>
        <v>#DIV/0!</v>
      </c>
    </row>
    <row r="955" spans="1:14" ht="15" customHeight="1" x14ac:dyDescent="0.2">
      <c r="A955" s="58">
        <v>24</v>
      </c>
      <c r="B955" s="59" t="s">
        <v>37</v>
      </c>
      <c r="C955" s="53">
        <v>0</v>
      </c>
      <c r="D955" s="53">
        <v>0</v>
      </c>
      <c r="E955" s="53">
        <v>0</v>
      </c>
      <c r="F955" s="53">
        <v>0</v>
      </c>
      <c r="G955" s="53">
        <v>0</v>
      </c>
      <c r="H955" s="53">
        <v>0</v>
      </c>
      <c r="I955" s="53" t="e">
        <f t="shared" si="126"/>
        <v>#DIV/0!</v>
      </c>
      <c r="J955" s="53" t="e">
        <f t="shared" si="127"/>
        <v>#DIV/0!</v>
      </c>
      <c r="K955" s="53">
        <f t="shared" si="128"/>
        <v>0</v>
      </c>
      <c r="L955" s="53">
        <f t="shared" si="129"/>
        <v>0</v>
      </c>
      <c r="M955" s="53">
        <f t="shared" si="129"/>
        <v>0</v>
      </c>
      <c r="N955" s="53" t="e">
        <f t="shared" si="130"/>
        <v>#DIV/0!</v>
      </c>
    </row>
    <row r="956" spans="1:14" ht="15" customHeight="1" x14ac:dyDescent="0.2">
      <c r="A956" s="58">
        <v>25</v>
      </c>
      <c r="B956" s="61" t="s">
        <v>38</v>
      </c>
      <c r="C956" s="53">
        <v>0</v>
      </c>
      <c r="D956" s="53">
        <v>0</v>
      </c>
      <c r="E956" s="53">
        <v>0</v>
      </c>
      <c r="F956" s="53">
        <v>0</v>
      </c>
      <c r="G956" s="53">
        <v>0</v>
      </c>
      <c r="H956" s="53">
        <v>0</v>
      </c>
      <c r="I956" s="53" t="e">
        <f t="shared" si="126"/>
        <v>#DIV/0!</v>
      </c>
      <c r="J956" s="53" t="e">
        <f t="shared" si="127"/>
        <v>#DIV/0!</v>
      </c>
      <c r="K956" s="53">
        <f t="shared" si="128"/>
        <v>0</v>
      </c>
      <c r="L956" s="53">
        <f t="shared" si="129"/>
        <v>0</v>
      </c>
      <c r="M956" s="53">
        <f t="shared" si="129"/>
        <v>0</v>
      </c>
      <c r="N956" s="53" t="e">
        <f t="shared" si="130"/>
        <v>#DIV/0!</v>
      </c>
    </row>
    <row r="957" spans="1:14" ht="15" customHeight="1" x14ac:dyDescent="0.2">
      <c r="A957" s="58">
        <v>26</v>
      </c>
      <c r="B957" s="61" t="s">
        <v>39</v>
      </c>
      <c r="C957" s="53">
        <v>6.4284914776154567</v>
      </c>
      <c r="D957" s="53">
        <v>3.4615085223845439</v>
      </c>
      <c r="E957" s="53">
        <v>0</v>
      </c>
      <c r="F957" s="53">
        <v>0</v>
      </c>
      <c r="G957" s="53">
        <v>0</v>
      </c>
      <c r="H957" s="53">
        <v>0</v>
      </c>
      <c r="I957" s="53">
        <f t="shared" si="126"/>
        <v>0</v>
      </c>
      <c r="J957" s="53">
        <f t="shared" si="127"/>
        <v>0</v>
      </c>
      <c r="K957" s="53">
        <f t="shared" si="128"/>
        <v>9.89</v>
      </c>
      <c r="L957" s="53">
        <f t="shared" si="129"/>
        <v>0</v>
      </c>
      <c r="M957" s="53">
        <f t="shared" si="129"/>
        <v>0</v>
      </c>
      <c r="N957" s="53">
        <f t="shared" si="130"/>
        <v>0</v>
      </c>
    </row>
    <row r="958" spans="1:14" ht="15" customHeight="1" x14ac:dyDescent="0.2">
      <c r="A958" s="58">
        <v>27</v>
      </c>
      <c r="B958" s="61" t="s">
        <v>40</v>
      </c>
      <c r="C958" s="53">
        <v>0</v>
      </c>
      <c r="D958" s="53">
        <v>0</v>
      </c>
      <c r="E958" s="53">
        <v>0</v>
      </c>
      <c r="F958" s="53">
        <v>0</v>
      </c>
      <c r="G958" s="53">
        <v>0</v>
      </c>
      <c r="H958" s="53">
        <v>0</v>
      </c>
      <c r="I958" s="53" t="e">
        <f t="shared" si="126"/>
        <v>#DIV/0!</v>
      </c>
      <c r="J958" s="53" t="e">
        <f t="shared" si="127"/>
        <v>#DIV/0!</v>
      </c>
      <c r="K958" s="53">
        <f t="shared" si="128"/>
        <v>0</v>
      </c>
      <c r="L958" s="53">
        <f t="shared" si="129"/>
        <v>0</v>
      </c>
      <c r="M958" s="53">
        <f t="shared" si="129"/>
        <v>0</v>
      </c>
      <c r="N958" s="53" t="e">
        <f t="shared" si="130"/>
        <v>#DIV/0!</v>
      </c>
    </row>
    <row r="959" spans="1:14" ht="15" customHeight="1" x14ac:dyDescent="0.2">
      <c r="A959" s="58">
        <v>28</v>
      </c>
      <c r="B959" s="61" t="s">
        <v>41</v>
      </c>
      <c r="C959" s="53">
        <v>53.799644760213148</v>
      </c>
      <c r="D959" s="53">
        <v>66.200355239786859</v>
      </c>
      <c r="E959" s="53">
        <v>0</v>
      </c>
      <c r="F959" s="53">
        <v>0</v>
      </c>
      <c r="G959" s="53">
        <v>0</v>
      </c>
      <c r="H959" s="53">
        <v>0</v>
      </c>
      <c r="I959" s="53">
        <f t="shared" si="126"/>
        <v>0</v>
      </c>
      <c r="J959" s="53">
        <f t="shared" si="127"/>
        <v>0</v>
      </c>
      <c r="K959" s="53">
        <f t="shared" si="128"/>
        <v>120</v>
      </c>
      <c r="L959" s="53">
        <f t="shared" si="129"/>
        <v>0</v>
      </c>
      <c r="M959" s="53">
        <f t="shared" si="129"/>
        <v>0</v>
      </c>
      <c r="N959" s="53">
        <f t="shared" si="130"/>
        <v>0</v>
      </c>
    </row>
    <row r="960" spans="1:14" ht="15" customHeight="1" x14ac:dyDescent="0.2">
      <c r="A960" s="58">
        <v>29</v>
      </c>
      <c r="B960" s="61" t="s">
        <v>42</v>
      </c>
      <c r="C960" s="53">
        <v>0</v>
      </c>
      <c r="D960" s="53">
        <v>0</v>
      </c>
      <c r="E960" s="53">
        <v>0</v>
      </c>
      <c r="F960" s="53">
        <v>0</v>
      </c>
      <c r="G960" s="53">
        <v>0</v>
      </c>
      <c r="H960" s="53">
        <v>0</v>
      </c>
      <c r="I960" s="53" t="e">
        <f t="shared" si="126"/>
        <v>#DIV/0!</v>
      </c>
      <c r="J960" s="53" t="e">
        <f t="shared" si="127"/>
        <v>#DIV/0!</v>
      </c>
      <c r="K960" s="53">
        <f t="shared" si="128"/>
        <v>0</v>
      </c>
      <c r="L960" s="53">
        <f t="shared" si="129"/>
        <v>0</v>
      </c>
      <c r="M960" s="53">
        <f t="shared" si="129"/>
        <v>0</v>
      </c>
      <c r="N960" s="53" t="e">
        <f t="shared" si="130"/>
        <v>#DIV/0!</v>
      </c>
    </row>
    <row r="961" spans="1:14" ht="15" customHeight="1" x14ac:dyDescent="0.2">
      <c r="A961" s="58">
        <v>30</v>
      </c>
      <c r="B961" s="61" t="s">
        <v>43</v>
      </c>
      <c r="C961" s="53">
        <v>72.063492063492063</v>
      </c>
      <c r="D961" s="53">
        <v>27.936507936507937</v>
      </c>
      <c r="E961" s="53">
        <v>3</v>
      </c>
      <c r="F961" s="53">
        <v>19</v>
      </c>
      <c r="G961" s="53">
        <v>0</v>
      </c>
      <c r="H961" s="53">
        <v>0</v>
      </c>
      <c r="I961" s="53">
        <f t="shared" si="126"/>
        <v>26.365638766519822</v>
      </c>
      <c r="J961" s="53">
        <f t="shared" si="127"/>
        <v>0</v>
      </c>
      <c r="K961" s="53">
        <f t="shared" si="128"/>
        <v>100</v>
      </c>
      <c r="L961" s="53">
        <f t="shared" si="129"/>
        <v>3</v>
      </c>
      <c r="M961" s="53">
        <f t="shared" si="129"/>
        <v>19</v>
      </c>
      <c r="N961" s="53">
        <f t="shared" si="130"/>
        <v>19</v>
      </c>
    </row>
    <row r="962" spans="1:14" ht="15" customHeight="1" x14ac:dyDescent="0.2">
      <c r="A962" s="58">
        <v>31</v>
      </c>
      <c r="B962" s="61" t="s">
        <v>44</v>
      </c>
      <c r="C962" s="53">
        <v>0</v>
      </c>
      <c r="D962" s="53">
        <v>0</v>
      </c>
      <c r="E962" s="53">
        <v>0</v>
      </c>
      <c r="F962" s="53">
        <v>0</v>
      </c>
      <c r="G962" s="53">
        <v>0</v>
      </c>
      <c r="H962" s="53">
        <v>0</v>
      </c>
      <c r="I962" s="53" t="e">
        <f t="shared" si="126"/>
        <v>#DIV/0!</v>
      </c>
      <c r="J962" s="53" t="e">
        <f t="shared" si="127"/>
        <v>#DIV/0!</v>
      </c>
      <c r="K962" s="53">
        <f t="shared" si="128"/>
        <v>0</v>
      </c>
      <c r="L962" s="53">
        <f t="shared" si="129"/>
        <v>0</v>
      </c>
      <c r="M962" s="53">
        <f t="shared" si="129"/>
        <v>0</v>
      </c>
      <c r="N962" s="53" t="e">
        <f t="shared" si="130"/>
        <v>#DIV/0!</v>
      </c>
    </row>
    <row r="963" spans="1:14" ht="15" customHeight="1" x14ac:dyDescent="0.2">
      <c r="A963" s="58">
        <v>32</v>
      </c>
      <c r="B963" s="61" t="s">
        <v>45</v>
      </c>
      <c r="C963" s="53">
        <v>0</v>
      </c>
      <c r="D963" s="53">
        <v>0</v>
      </c>
      <c r="E963" s="53">
        <v>0</v>
      </c>
      <c r="F963" s="53">
        <v>0</v>
      </c>
      <c r="G963" s="53">
        <v>0</v>
      </c>
      <c r="H963" s="53">
        <v>0</v>
      </c>
      <c r="I963" s="53" t="e">
        <f t="shared" si="126"/>
        <v>#DIV/0!</v>
      </c>
      <c r="J963" s="53" t="e">
        <f t="shared" si="127"/>
        <v>#DIV/0!</v>
      </c>
      <c r="K963" s="53">
        <f t="shared" si="128"/>
        <v>0</v>
      </c>
      <c r="L963" s="53">
        <f t="shared" si="129"/>
        <v>0</v>
      </c>
      <c r="M963" s="53">
        <f t="shared" si="129"/>
        <v>0</v>
      </c>
      <c r="N963" s="53" t="e">
        <f t="shared" si="130"/>
        <v>#DIV/0!</v>
      </c>
    </row>
    <row r="964" spans="1:14" ht="15" customHeight="1" x14ac:dyDescent="0.2">
      <c r="A964" s="58">
        <v>33</v>
      </c>
      <c r="B964" s="61" t="s">
        <v>46</v>
      </c>
      <c r="C964" s="53">
        <v>0</v>
      </c>
      <c r="D964" s="53">
        <v>0</v>
      </c>
      <c r="E964" s="53">
        <v>0</v>
      </c>
      <c r="F964" s="53">
        <v>0</v>
      </c>
      <c r="G964" s="53">
        <v>0</v>
      </c>
      <c r="H964" s="53">
        <v>0</v>
      </c>
      <c r="I964" s="53" t="e">
        <f t="shared" si="126"/>
        <v>#DIV/0!</v>
      </c>
      <c r="J964" s="53" t="e">
        <f t="shared" si="127"/>
        <v>#DIV/0!</v>
      </c>
      <c r="K964" s="53">
        <f t="shared" si="128"/>
        <v>0</v>
      </c>
      <c r="L964" s="53">
        <f t="shared" si="129"/>
        <v>0</v>
      </c>
      <c r="M964" s="53">
        <f t="shared" si="129"/>
        <v>0</v>
      </c>
      <c r="N964" s="53" t="e">
        <f t="shared" si="130"/>
        <v>#DIV/0!</v>
      </c>
    </row>
    <row r="965" spans="1:14" ht="15" customHeight="1" x14ac:dyDescent="0.2">
      <c r="A965" s="58">
        <v>34</v>
      </c>
      <c r="B965" s="61" t="s">
        <v>47</v>
      </c>
      <c r="C965" s="53">
        <v>0</v>
      </c>
      <c r="D965" s="53">
        <v>0</v>
      </c>
      <c r="E965" s="53">
        <v>0</v>
      </c>
      <c r="F965" s="53">
        <v>0</v>
      </c>
      <c r="G965" s="53">
        <v>0</v>
      </c>
      <c r="H965" s="53">
        <v>0</v>
      </c>
      <c r="I965" s="53" t="e">
        <f t="shared" si="126"/>
        <v>#DIV/0!</v>
      </c>
      <c r="J965" s="53" t="e">
        <f t="shared" si="127"/>
        <v>#DIV/0!</v>
      </c>
      <c r="K965" s="53">
        <f t="shared" si="128"/>
        <v>0</v>
      </c>
      <c r="L965" s="53">
        <f t="shared" si="129"/>
        <v>0</v>
      </c>
      <c r="M965" s="53">
        <f t="shared" si="129"/>
        <v>0</v>
      </c>
      <c r="N965" s="53" t="e">
        <f t="shared" si="130"/>
        <v>#DIV/0!</v>
      </c>
    </row>
    <row r="966" spans="1:14" ht="15" customHeight="1" x14ac:dyDescent="0.2">
      <c r="A966" s="58">
        <v>35</v>
      </c>
      <c r="B966" s="61" t="s">
        <v>48</v>
      </c>
      <c r="C966" s="53">
        <v>0</v>
      </c>
      <c r="D966" s="53">
        <v>0</v>
      </c>
      <c r="E966" s="53">
        <v>0</v>
      </c>
      <c r="F966" s="53">
        <v>0</v>
      </c>
      <c r="G966" s="53">
        <v>0</v>
      </c>
      <c r="H966" s="53">
        <v>0</v>
      </c>
      <c r="I966" s="53" t="e">
        <f t="shared" si="126"/>
        <v>#DIV/0!</v>
      </c>
      <c r="J966" s="53" t="e">
        <f t="shared" si="127"/>
        <v>#DIV/0!</v>
      </c>
      <c r="K966" s="53">
        <f t="shared" si="128"/>
        <v>0</v>
      </c>
      <c r="L966" s="53">
        <f t="shared" si="129"/>
        <v>0</v>
      </c>
      <c r="M966" s="53">
        <f t="shared" si="129"/>
        <v>0</v>
      </c>
      <c r="N966" s="53" t="e">
        <f t="shared" si="130"/>
        <v>#DIV/0!</v>
      </c>
    </row>
    <row r="967" spans="1:14" ht="15" customHeight="1" x14ac:dyDescent="0.2">
      <c r="A967" s="58">
        <v>36</v>
      </c>
      <c r="B967" s="61" t="s">
        <v>49</v>
      </c>
      <c r="C967" s="53">
        <v>0</v>
      </c>
      <c r="D967" s="53">
        <v>0</v>
      </c>
      <c r="E967" s="53">
        <v>0</v>
      </c>
      <c r="F967" s="53">
        <v>0</v>
      </c>
      <c r="G967" s="53">
        <v>0</v>
      </c>
      <c r="H967" s="53">
        <v>0</v>
      </c>
      <c r="I967" s="53" t="e">
        <f t="shared" si="126"/>
        <v>#DIV/0!</v>
      </c>
      <c r="J967" s="53" t="e">
        <f t="shared" si="127"/>
        <v>#DIV/0!</v>
      </c>
      <c r="K967" s="53">
        <f t="shared" si="128"/>
        <v>0</v>
      </c>
      <c r="L967" s="53">
        <f t="shared" si="129"/>
        <v>0</v>
      </c>
      <c r="M967" s="53">
        <f t="shared" si="129"/>
        <v>0</v>
      </c>
      <c r="N967" s="53" t="e">
        <f t="shared" si="130"/>
        <v>#DIV/0!</v>
      </c>
    </row>
    <row r="968" spans="1:14" ht="15" customHeight="1" x14ac:dyDescent="0.2">
      <c r="A968" s="66"/>
      <c r="B968" s="67" t="s">
        <v>6</v>
      </c>
      <c r="C968" s="54">
        <f t="shared" ref="C968:H968" si="131">SUM(C932:C967)</f>
        <v>157.29161620562533</v>
      </c>
      <c r="D968" s="54">
        <f t="shared" si="131"/>
        <v>122.59838379437467</v>
      </c>
      <c r="E968" s="54">
        <f t="shared" si="131"/>
        <v>38</v>
      </c>
      <c r="F968" s="54">
        <f t="shared" si="131"/>
        <v>80</v>
      </c>
      <c r="G968" s="54">
        <f t="shared" si="131"/>
        <v>0</v>
      </c>
      <c r="H968" s="54">
        <f t="shared" si="131"/>
        <v>0</v>
      </c>
      <c r="I968" s="54">
        <f t="shared" si="126"/>
        <v>50.86094346911473</v>
      </c>
      <c r="J968" s="54">
        <f t="shared" si="127"/>
        <v>0</v>
      </c>
      <c r="K968" s="54">
        <f t="shared" si="128"/>
        <v>279.89</v>
      </c>
      <c r="L968" s="54">
        <f t="shared" si="129"/>
        <v>38</v>
      </c>
      <c r="M968" s="54">
        <f t="shared" si="129"/>
        <v>80</v>
      </c>
      <c r="N968" s="54">
        <f t="shared" si="130"/>
        <v>28.582657472578514</v>
      </c>
    </row>
    <row r="969" spans="1:14" ht="15" customHeight="1" x14ac:dyDescent="0.2">
      <c r="A969" s="109" t="s">
        <v>79</v>
      </c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</row>
    <row r="970" spans="1:14" ht="15" customHeight="1" x14ac:dyDescent="0.2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</row>
    <row r="971" spans="1:14" ht="15" customHeight="1" x14ac:dyDescent="0.2">
      <c r="A971" s="111" t="str">
        <f>A47</f>
        <v>Disbursements under Crop Loans - 30.09.2020</v>
      </c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</row>
    <row r="972" spans="1:14" ht="15" customHeight="1" x14ac:dyDescent="0.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112" t="s">
        <v>2</v>
      </c>
      <c r="L972" s="112"/>
      <c r="M972" s="112"/>
      <c r="N972" s="112"/>
    </row>
    <row r="973" spans="1:14" ht="39.950000000000003" customHeight="1" x14ac:dyDescent="0.2">
      <c r="A973" s="113" t="s">
        <v>3</v>
      </c>
      <c r="B973" s="113" t="s">
        <v>56</v>
      </c>
      <c r="C973" s="102" t="str">
        <f>C49</f>
        <v>Crop Loan Target 
ACP 2020-21</v>
      </c>
      <c r="D973" s="102"/>
      <c r="E973" s="116" t="str">
        <f>E49</f>
        <v>Cumulative Achievement from 
01.04.2020</v>
      </c>
      <c r="F973" s="117"/>
      <c r="G973" s="117"/>
      <c r="H973" s="118"/>
      <c r="I973" s="102" t="s">
        <v>5</v>
      </c>
      <c r="J973" s="102"/>
      <c r="K973" s="102" t="s">
        <v>6</v>
      </c>
      <c r="L973" s="102"/>
      <c r="M973" s="102"/>
      <c r="N973" s="102"/>
    </row>
    <row r="974" spans="1:14" ht="15" customHeight="1" x14ac:dyDescent="0.2">
      <c r="A974" s="114"/>
      <c r="B974" s="114"/>
      <c r="C974" s="103" t="s">
        <v>7</v>
      </c>
      <c r="D974" s="103" t="s">
        <v>8</v>
      </c>
      <c r="E974" s="105" t="s">
        <v>7</v>
      </c>
      <c r="F974" s="106"/>
      <c r="G974" s="105" t="s">
        <v>8</v>
      </c>
      <c r="H974" s="106"/>
      <c r="I974" s="103" t="s">
        <v>7</v>
      </c>
      <c r="J974" s="103" t="s">
        <v>8</v>
      </c>
      <c r="K974" s="103" t="s">
        <v>9</v>
      </c>
      <c r="L974" s="107" t="s">
        <v>10</v>
      </c>
      <c r="M974" s="107"/>
      <c r="N974" s="103" t="s">
        <v>11</v>
      </c>
    </row>
    <row r="975" spans="1:14" ht="15" customHeight="1" x14ac:dyDescent="0.2">
      <c r="A975" s="115"/>
      <c r="B975" s="115"/>
      <c r="C975" s="104"/>
      <c r="D975" s="104"/>
      <c r="E975" s="57" t="s">
        <v>12</v>
      </c>
      <c r="F975" s="57" t="s">
        <v>13</v>
      </c>
      <c r="G975" s="57" t="s">
        <v>12</v>
      </c>
      <c r="H975" s="57" t="s">
        <v>13</v>
      </c>
      <c r="I975" s="104"/>
      <c r="J975" s="104"/>
      <c r="K975" s="104"/>
      <c r="L975" s="57" t="s">
        <v>12</v>
      </c>
      <c r="M975" s="57" t="s">
        <v>13</v>
      </c>
      <c r="N975" s="104"/>
    </row>
    <row r="976" spans="1:14" ht="15" customHeight="1" x14ac:dyDescent="0.2">
      <c r="A976" s="58">
        <v>1</v>
      </c>
      <c r="B976" s="61" t="s">
        <v>14</v>
      </c>
      <c r="C976" s="53">
        <v>0</v>
      </c>
      <c r="D976" s="53">
        <v>0</v>
      </c>
      <c r="E976" s="53">
        <v>0</v>
      </c>
      <c r="F976" s="53">
        <v>0</v>
      </c>
      <c r="G976" s="53">
        <v>0</v>
      </c>
      <c r="H976" s="53">
        <v>0</v>
      </c>
      <c r="I976" s="53" t="e">
        <f t="shared" ref="I976:I1012" si="132">(F976/C976)*100</f>
        <v>#DIV/0!</v>
      </c>
      <c r="J976" s="53" t="e">
        <f t="shared" ref="J976:J1012" si="133">(H976/D976)*100</f>
        <v>#DIV/0!</v>
      </c>
      <c r="K976" s="53">
        <f t="shared" ref="K976:K1012" si="134">C976+D976</f>
        <v>0</v>
      </c>
      <c r="L976" s="53">
        <f t="shared" ref="L976:M991" si="135">E976+G976</f>
        <v>0</v>
      </c>
      <c r="M976" s="53">
        <f t="shared" si="135"/>
        <v>0</v>
      </c>
      <c r="N976" s="53" t="e">
        <f t="shared" ref="N976:N1012" si="136">(M976/K976)*100</f>
        <v>#DIV/0!</v>
      </c>
    </row>
    <row r="977" spans="1:14" ht="15" customHeight="1" x14ac:dyDescent="0.2">
      <c r="A977" s="58">
        <v>2</v>
      </c>
      <c r="B977" s="61" t="s">
        <v>15</v>
      </c>
      <c r="C977" s="53">
        <v>0</v>
      </c>
      <c r="D977" s="53">
        <v>0</v>
      </c>
      <c r="E977" s="53">
        <v>0</v>
      </c>
      <c r="F977" s="53">
        <v>0</v>
      </c>
      <c r="G977" s="53">
        <v>0</v>
      </c>
      <c r="H977" s="53">
        <v>0</v>
      </c>
      <c r="I977" s="53" t="e">
        <f t="shared" si="132"/>
        <v>#DIV/0!</v>
      </c>
      <c r="J977" s="53" t="e">
        <f t="shared" si="133"/>
        <v>#DIV/0!</v>
      </c>
      <c r="K977" s="53">
        <f t="shared" si="134"/>
        <v>0</v>
      </c>
      <c r="L977" s="53">
        <f t="shared" si="135"/>
        <v>0</v>
      </c>
      <c r="M977" s="53">
        <f t="shared" si="135"/>
        <v>0</v>
      </c>
      <c r="N977" s="53" t="e">
        <f t="shared" si="136"/>
        <v>#DIV/0!</v>
      </c>
    </row>
    <row r="978" spans="1:14" ht="15" customHeight="1" x14ac:dyDescent="0.2">
      <c r="A978" s="58">
        <v>3</v>
      </c>
      <c r="B978" s="61" t="s">
        <v>16</v>
      </c>
      <c r="C978" s="53">
        <v>0</v>
      </c>
      <c r="D978" s="53">
        <v>0</v>
      </c>
      <c r="E978" s="53">
        <v>0</v>
      </c>
      <c r="F978" s="53">
        <v>0</v>
      </c>
      <c r="G978" s="53">
        <v>0</v>
      </c>
      <c r="H978" s="53">
        <v>0</v>
      </c>
      <c r="I978" s="53" t="e">
        <f t="shared" si="132"/>
        <v>#DIV/0!</v>
      </c>
      <c r="J978" s="53" t="e">
        <f t="shared" si="133"/>
        <v>#DIV/0!</v>
      </c>
      <c r="K978" s="53">
        <f t="shared" si="134"/>
        <v>0</v>
      </c>
      <c r="L978" s="53">
        <f t="shared" si="135"/>
        <v>0</v>
      </c>
      <c r="M978" s="53">
        <f t="shared" si="135"/>
        <v>0</v>
      </c>
      <c r="N978" s="53" t="e">
        <f t="shared" si="136"/>
        <v>#DIV/0!</v>
      </c>
    </row>
    <row r="979" spans="1:14" ht="15" customHeight="1" x14ac:dyDescent="0.2">
      <c r="A979" s="58">
        <v>4</v>
      </c>
      <c r="B979" s="61" t="s">
        <v>17</v>
      </c>
      <c r="C979" s="53">
        <v>0</v>
      </c>
      <c r="D979" s="53">
        <v>0</v>
      </c>
      <c r="E979" s="53">
        <v>0</v>
      </c>
      <c r="F979" s="53">
        <v>0</v>
      </c>
      <c r="G979" s="53">
        <v>0</v>
      </c>
      <c r="H979" s="53">
        <v>0</v>
      </c>
      <c r="I979" s="53" t="e">
        <f t="shared" si="132"/>
        <v>#DIV/0!</v>
      </c>
      <c r="J979" s="53" t="e">
        <f t="shared" si="133"/>
        <v>#DIV/0!</v>
      </c>
      <c r="K979" s="53">
        <f t="shared" si="134"/>
        <v>0</v>
      </c>
      <c r="L979" s="53">
        <f t="shared" si="135"/>
        <v>0</v>
      </c>
      <c r="M979" s="53">
        <f t="shared" si="135"/>
        <v>0</v>
      </c>
      <c r="N979" s="53" t="e">
        <f t="shared" si="136"/>
        <v>#DIV/0!</v>
      </c>
    </row>
    <row r="980" spans="1:14" ht="15" customHeight="1" x14ac:dyDescent="0.2">
      <c r="A980" s="58">
        <v>5</v>
      </c>
      <c r="B980" s="61" t="s">
        <v>18</v>
      </c>
      <c r="C980" s="53">
        <v>638.65546218487395</v>
      </c>
      <c r="D980" s="53">
        <v>161.34453781512605</v>
      </c>
      <c r="E980" s="53">
        <v>127</v>
      </c>
      <c r="F980" s="53">
        <v>360</v>
      </c>
      <c r="G980" s="53">
        <v>0</v>
      </c>
      <c r="H980" s="53">
        <v>0</v>
      </c>
      <c r="I980" s="53">
        <f t="shared" si="132"/>
        <v>56.368421052631575</v>
      </c>
      <c r="J980" s="53">
        <f t="shared" si="133"/>
        <v>0</v>
      </c>
      <c r="K980" s="53">
        <f t="shared" si="134"/>
        <v>800</v>
      </c>
      <c r="L980" s="53">
        <f t="shared" si="135"/>
        <v>127</v>
      </c>
      <c r="M980" s="53">
        <f t="shared" si="135"/>
        <v>360</v>
      </c>
      <c r="N980" s="53">
        <f t="shared" si="136"/>
        <v>45</v>
      </c>
    </row>
    <row r="981" spans="1:14" ht="15" customHeight="1" x14ac:dyDescent="0.2">
      <c r="A981" s="58">
        <v>6</v>
      </c>
      <c r="B981" s="61" t="s">
        <v>19</v>
      </c>
      <c r="C981" s="53">
        <v>0</v>
      </c>
      <c r="D981" s="53">
        <v>0</v>
      </c>
      <c r="E981" s="53">
        <v>0</v>
      </c>
      <c r="F981" s="53">
        <v>0</v>
      </c>
      <c r="G981" s="53">
        <v>0</v>
      </c>
      <c r="H981" s="53">
        <v>0</v>
      </c>
      <c r="I981" s="53" t="e">
        <f t="shared" si="132"/>
        <v>#DIV/0!</v>
      </c>
      <c r="J981" s="53" t="e">
        <f t="shared" si="133"/>
        <v>#DIV/0!</v>
      </c>
      <c r="K981" s="53">
        <f t="shared" si="134"/>
        <v>0</v>
      </c>
      <c r="L981" s="53">
        <f t="shared" si="135"/>
        <v>0</v>
      </c>
      <c r="M981" s="53">
        <f t="shared" si="135"/>
        <v>0</v>
      </c>
      <c r="N981" s="53" t="e">
        <f t="shared" si="136"/>
        <v>#DIV/0!</v>
      </c>
    </row>
    <row r="982" spans="1:14" ht="15" customHeight="1" x14ac:dyDescent="0.2">
      <c r="A982" s="58">
        <v>7</v>
      </c>
      <c r="B982" s="61" t="s">
        <v>20</v>
      </c>
      <c r="C982" s="53">
        <v>0</v>
      </c>
      <c r="D982" s="53">
        <v>0</v>
      </c>
      <c r="E982" s="53">
        <v>0</v>
      </c>
      <c r="F982" s="53">
        <v>0</v>
      </c>
      <c r="G982" s="53">
        <v>0</v>
      </c>
      <c r="H982" s="53">
        <v>0</v>
      </c>
      <c r="I982" s="53" t="e">
        <f t="shared" si="132"/>
        <v>#DIV/0!</v>
      </c>
      <c r="J982" s="53" t="e">
        <f t="shared" si="133"/>
        <v>#DIV/0!</v>
      </c>
      <c r="K982" s="53">
        <f t="shared" si="134"/>
        <v>0</v>
      </c>
      <c r="L982" s="53">
        <f t="shared" si="135"/>
        <v>0</v>
      </c>
      <c r="M982" s="53">
        <f t="shared" si="135"/>
        <v>0</v>
      </c>
      <c r="N982" s="53" t="e">
        <f t="shared" si="136"/>
        <v>#DIV/0!</v>
      </c>
    </row>
    <row r="983" spans="1:14" ht="15" customHeight="1" x14ac:dyDescent="0.2">
      <c r="A983" s="58">
        <v>8</v>
      </c>
      <c r="B983" s="61" t="s">
        <v>21</v>
      </c>
      <c r="C983" s="53">
        <v>0</v>
      </c>
      <c r="D983" s="53">
        <v>0</v>
      </c>
      <c r="E983" s="53">
        <v>0</v>
      </c>
      <c r="F983" s="53">
        <v>0</v>
      </c>
      <c r="G983" s="53">
        <v>0</v>
      </c>
      <c r="H983" s="53">
        <v>0</v>
      </c>
      <c r="I983" s="53" t="e">
        <f t="shared" si="132"/>
        <v>#DIV/0!</v>
      </c>
      <c r="J983" s="53" t="e">
        <f t="shared" si="133"/>
        <v>#DIV/0!</v>
      </c>
      <c r="K983" s="53">
        <f t="shared" si="134"/>
        <v>0</v>
      </c>
      <c r="L983" s="53">
        <f t="shared" si="135"/>
        <v>0</v>
      </c>
      <c r="M983" s="53">
        <f t="shared" si="135"/>
        <v>0</v>
      </c>
      <c r="N983" s="53" t="e">
        <f t="shared" si="136"/>
        <v>#DIV/0!</v>
      </c>
    </row>
    <row r="984" spans="1:14" ht="15" customHeight="1" x14ac:dyDescent="0.2">
      <c r="A984" s="58">
        <v>9</v>
      </c>
      <c r="B984" s="61" t="s">
        <v>22</v>
      </c>
      <c r="C984" s="53">
        <v>361.44875000000002</v>
      </c>
      <c r="D984" s="53">
        <v>66.301249999999982</v>
      </c>
      <c r="E984" s="53">
        <v>0</v>
      </c>
      <c r="F984" s="53">
        <v>0</v>
      </c>
      <c r="G984" s="53">
        <v>0</v>
      </c>
      <c r="H984" s="53">
        <v>0</v>
      </c>
      <c r="I984" s="53">
        <f t="shared" si="132"/>
        <v>0</v>
      </c>
      <c r="J984" s="53">
        <f t="shared" si="133"/>
        <v>0</v>
      </c>
      <c r="K984" s="53">
        <f t="shared" si="134"/>
        <v>427.75</v>
      </c>
      <c r="L984" s="53">
        <f t="shared" si="135"/>
        <v>0</v>
      </c>
      <c r="M984" s="53">
        <f t="shared" si="135"/>
        <v>0</v>
      </c>
      <c r="N984" s="53">
        <f t="shared" si="136"/>
        <v>0</v>
      </c>
    </row>
    <row r="985" spans="1:14" ht="15" customHeight="1" x14ac:dyDescent="0.2">
      <c r="A985" s="58">
        <v>10</v>
      </c>
      <c r="B985" s="61" t="s">
        <v>23</v>
      </c>
      <c r="C985" s="53">
        <v>0</v>
      </c>
      <c r="D985" s="53">
        <v>0</v>
      </c>
      <c r="E985" s="53">
        <v>0</v>
      </c>
      <c r="F985" s="53">
        <v>0</v>
      </c>
      <c r="G985" s="53">
        <v>0</v>
      </c>
      <c r="H985" s="53">
        <v>0</v>
      </c>
      <c r="I985" s="53" t="e">
        <f t="shared" si="132"/>
        <v>#DIV/0!</v>
      </c>
      <c r="J985" s="53" t="e">
        <f t="shared" si="133"/>
        <v>#DIV/0!</v>
      </c>
      <c r="K985" s="53">
        <f t="shared" si="134"/>
        <v>0</v>
      </c>
      <c r="L985" s="53">
        <f t="shared" si="135"/>
        <v>0</v>
      </c>
      <c r="M985" s="53">
        <f t="shared" si="135"/>
        <v>0</v>
      </c>
      <c r="N985" s="53" t="e">
        <f t="shared" si="136"/>
        <v>#DIV/0!</v>
      </c>
    </row>
    <row r="986" spans="1:14" ht="15" customHeight="1" x14ac:dyDescent="0.2">
      <c r="A986" s="58">
        <v>11</v>
      </c>
      <c r="B986" s="61" t="s">
        <v>24</v>
      </c>
      <c r="C986" s="53">
        <v>0</v>
      </c>
      <c r="D986" s="53">
        <v>0</v>
      </c>
      <c r="E986" s="53">
        <v>0</v>
      </c>
      <c r="F986" s="53">
        <v>0</v>
      </c>
      <c r="G986" s="53">
        <v>0</v>
      </c>
      <c r="H986" s="53">
        <v>0</v>
      </c>
      <c r="I986" s="53" t="e">
        <f t="shared" si="132"/>
        <v>#DIV/0!</v>
      </c>
      <c r="J986" s="53" t="e">
        <f t="shared" si="133"/>
        <v>#DIV/0!</v>
      </c>
      <c r="K986" s="53">
        <f t="shared" si="134"/>
        <v>0</v>
      </c>
      <c r="L986" s="53">
        <f t="shared" si="135"/>
        <v>0</v>
      </c>
      <c r="M986" s="53">
        <f t="shared" si="135"/>
        <v>0</v>
      </c>
      <c r="N986" s="53" t="e">
        <f t="shared" si="136"/>
        <v>#DIV/0!</v>
      </c>
    </row>
    <row r="987" spans="1:14" ht="15" customHeight="1" x14ac:dyDescent="0.2">
      <c r="A987" s="58">
        <v>12</v>
      </c>
      <c r="B987" s="61" t="s">
        <v>25</v>
      </c>
      <c r="C987" s="53">
        <v>0</v>
      </c>
      <c r="D987" s="53">
        <v>0</v>
      </c>
      <c r="E987" s="53">
        <v>0</v>
      </c>
      <c r="F987" s="53">
        <v>0</v>
      </c>
      <c r="G987" s="53">
        <v>0</v>
      </c>
      <c r="H987" s="53">
        <v>0</v>
      </c>
      <c r="I987" s="53" t="e">
        <f t="shared" si="132"/>
        <v>#DIV/0!</v>
      </c>
      <c r="J987" s="53" t="e">
        <f t="shared" si="133"/>
        <v>#DIV/0!</v>
      </c>
      <c r="K987" s="53">
        <f t="shared" si="134"/>
        <v>0</v>
      </c>
      <c r="L987" s="53">
        <f t="shared" si="135"/>
        <v>0</v>
      </c>
      <c r="M987" s="53">
        <f t="shared" si="135"/>
        <v>0</v>
      </c>
      <c r="N987" s="53" t="e">
        <f t="shared" si="136"/>
        <v>#DIV/0!</v>
      </c>
    </row>
    <row r="988" spans="1:14" ht="15" customHeight="1" x14ac:dyDescent="0.2">
      <c r="A988" s="58">
        <v>13</v>
      </c>
      <c r="B988" s="61" t="s">
        <v>26</v>
      </c>
      <c r="C988" s="53">
        <v>240.63068570709987</v>
      </c>
      <c r="D988" s="53">
        <v>30.239314292900133</v>
      </c>
      <c r="E988" s="53">
        <v>0</v>
      </c>
      <c r="F988" s="53">
        <v>0</v>
      </c>
      <c r="G988" s="53">
        <v>0</v>
      </c>
      <c r="H988" s="53">
        <v>0</v>
      </c>
      <c r="I988" s="53">
        <f t="shared" si="132"/>
        <v>0</v>
      </c>
      <c r="J988" s="53">
        <f t="shared" si="133"/>
        <v>0</v>
      </c>
      <c r="K988" s="53">
        <f t="shared" si="134"/>
        <v>270.87</v>
      </c>
      <c r="L988" s="53">
        <f t="shared" si="135"/>
        <v>0</v>
      </c>
      <c r="M988" s="53">
        <f t="shared" si="135"/>
        <v>0</v>
      </c>
      <c r="N988" s="53">
        <f t="shared" si="136"/>
        <v>0</v>
      </c>
    </row>
    <row r="989" spans="1:14" ht="15" customHeight="1" x14ac:dyDescent="0.2">
      <c r="A989" s="58">
        <v>14</v>
      </c>
      <c r="B989" s="61" t="s">
        <v>27</v>
      </c>
      <c r="C989" s="53">
        <v>0</v>
      </c>
      <c r="D989" s="53">
        <v>0</v>
      </c>
      <c r="E989" s="53">
        <v>13</v>
      </c>
      <c r="F989" s="53">
        <v>14</v>
      </c>
      <c r="G989" s="53">
        <v>0</v>
      </c>
      <c r="H989" s="53">
        <v>0</v>
      </c>
      <c r="I989" s="53" t="e">
        <f t="shared" si="132"/>
        <v>#DIV/0!</v>
      </c>
      <c r="J989" s="53" t="e">
        <f t="shared" si="133"/>
        <v>#DIV/0!</v>
      </c>
      <c r="K989" s="53">
        <f t="shared" si="134"/>
        <v>0</v>
      </c>
      <c r="L989" s="53">
        <f t="shared" si="135"/>
        <v>13</v>
      </c>
      <c r="M989" s="53">
        <f t="shared" si="135"/>
        <v>14</v>
      </c>
      <c r="N989" s="53" t="e">
        <f t="shared" si="136"/>
        <v>#DIV/0!</v>
      </c>
    </row>
    <row r="990" spans="1:14" ht="15" customHeight="1" x14ac:dyDescent="0.2">
      <c r="A990" s="58">
        <v>15</v>
      </c>
      <c r="B990" s="61" t="s">
        <v>28</v>
      </c>
      <c r="C990" s="53">
        <v>29.999985485165599</v>
      </c>
      <c r="D990" s="53">
        <v>30.000014514834401</v>
      </c>
      <c r="E990" s="53">
        <v>28</v>
      </c>
      <c r="F990" s="53">
        <v>37</v>
      </c>
      <c r="G990" s="53">
        <v>0</v>
      </c>
      <c r="H990" s="53">
        <v>0</v>
      </c>
      <c r="I990" s="53">
        <f t="shared" si="132"/>
        <v>123.33339300545919</v>
      </c>
      <c r="J990" s="53">
        <f t="shared" si="133"/>
        <v>0</v>
      </c>
      <c r="K990" s="53">
        <f t="shared" si="134"/>
        <v>60</v>
      </c>
      <c r="L990" s="53">
        <f t="shared" si="135"/>
        <v>28</v>
      </c>
      <c r="M990" s="53">
        <f t="shared" si="135"/>
        <v>37</v>
      </c>
      <c r="N990" s="53">
        <f t="shared" si="136"/>
        <v>61.666666666666671</v>
      </c>
    </row>
    <row r="991" spans="1:14" ht="15" customHeight="1" x14ac:dyDescent="0.2">
      <c r="A991" s="58">
        <v>16</v>
      </c>
      <c r="B991" s="61" t="s">
        <v>29</v>
      </c>
      <c r="C991" s="53">
        <v>159.82337793203828</v>
      </c>
      <c r="D991" s="53">
        <v>40.176622067961716</v>
      </c>
      <c r="E991" s="53">
        <v>2</v>
      </c>
      <c r="F991" s="53">
        <v>13</v>
      </c>
      <c r="G991" s="53">
        <v>0</v>
      </c>
      <c r="H991" s="53">
        <v>0</v>
      </c>
      <c r="I991" s="53">
        <f t="shared" si="132"/>
        <v>8.1339790011996822</v>
      </c>
      <c r="J991" s="53">
        <f t="shared" si="133"/>
        <v>0</v>
      </c>
      <c r="K991" s="53">
        <f t="shared" si="134"/>
        <v>200</v>
      </c>
      <c r="L991" s="53">
        <f t="shared" si="135"/>
        <v>2</v>
      </c>
      <c r="M991" s="53">
        <f t="shared" si="135"/>
        <v>13</v>
      </c>
      <c r="N991" s="53">
        <f t="shared" si="136"/>
        <v>6.5</v>
      </c>
    </row>
    <row r="992" spans="1:14" ht="15" customHeight="1" x14ac:dyDescent="0.2">
      <c r="A992" s="58">
        <v>17</v>
      </c>
      <c r="B992" s="61" t="s">
        <v>30</v>
      </c>
      <c r="C992" s="53">
        <v>0</v>
      </c>
      <c r="D992" s="53">
        <v>0</v>
      </c>
      <c r="E992" s="53">
        <v>0</v>
      </c>
      <c r="F992" s="53">
        <v>0</v>
      </c>
      <c r="G992" s="53">
        <v>0</v>
      </c>
      <c r="H992" s="53">
        <v>0</v>
      </c>
      <c r="I992" s="53" t="e">
        <f t="shared" si="132"/>
        <v>#DIV/0!</v>
      </c>
      <c r="J992" s="53" t="e">
        <f t="shared" si="133"/>
        <v>#DIV/0!</v>
      </c>
      <c r="K992" s="53">
        <f t="shared" si="134"/>
        <v>0</v>
      </c>
      <c r="L992" s="53">
        <f t="shared" ref="L992:M1007" si="137">E992+G992</f>
        <v>0</v>
      </c>
      <c r="M992" s="53">
        <f t="shared" si="137"/>
        <v>0</v>
      </c>
      <c r="N992" s="53" t="e">
        <f t="shared" si="136"/>
        <v>#DIV/0!</v>
      </c>
    </row>
    <row r="993" spans="1:14" ht="15" customHeight="1" x14ac:dyDescent="0.2">
      <c r="A993" s="58">
        <v>18</v>
      </c>
      <c r="B993" s="65" t="s">
        <v>31</v>
      </c>
      <c r="C993" s="53">
        <v>0</v>
      </c>
      <c r="D993" s="53">
        <v>0</v>
      </c>
      <c r="E993" s="53">
        <v>0</v>
      </c>
      <c r="F993" s="53">
        <v>0</v>
      </c>
      <c r="G993" s="53">
        <v>0</v>
      </c>
      <c r="H993" s="53">
        <v>0</v>
      </c>
      <c r="I993" s="53" t="e">
        <f t="shared" si="132"/>
        <v>#DIV/0!</v>
      </c>
      <c r="J993" s="53" t="e">
        <f t="shared" si="133"/>
        <v>#DIV/0!</v>
      </c>
      <c r="K993" s="53">
        <f t="shared" si="134"/>
        <v>0</v>
      </c>
      <c r="L993" s="53">
        <f t="shared" si="137"/>
        <v>0</v>
      </c>
      <c r="M993" s="53">
        <f t="shared" si="137"/>
        <v>0</v>
      </c>
      <c r="N993" s="53" t="e">
        <f t="shared" si="136"/>
        <v>#DIV/0!</v>
      </c>
    </row>
    <row r="994" spans="1:14" ht="15" customHeight="1" x14ac:dyDescent="0.2">
      <c r="A994" s="58">
        <v>19</v>
      </c>
      <c r="B994" s="61" t="s">
        <v>32</v>
      </c>
      <c r="C994" s="53">
        <v>0</v>
      </c>
      <c r="D994" s="53">
        <v>0</v>
      </c>
      <c r="E994" s="53">
        <v>0</v>
      </c>
      <c r="F994" s="53">
        <v>0</v>
      </c>
      <c r="G994" s="53">
        <v>0</v>
      </c>
      <c r="H994" s="53">
        <v>0</v>
      </c>
      <c r="I994" s="53" t="e">
        <f t="shared" si="132"/>
        <v>#DIV/0!</v>
      </c>
      <c r="J994" s="53" t="e">
        <f t="shared" si="133"/>
        <v>#DIV/0!</v>
      </c>
      <c r="K994" s="53">
        <f t="shared" si="134"/>
        <v>0</v>
      </c>
      <c r="L994" s="53">
        <f t="shared" si="137"/>
        <v>0</v>
      </c>
      <c r="M994" s="53">
        <f t="shared" si="137"/>
        <v>0</v>
      </c>
      <c r="N994" s="53" t="e">
        <f t="shared" si="136"/>
        <v>#DIV/0!</v>
      </c>
    </row>
    <row r="995" spans="1:14" ht="15" customHeight="1" x14ac:dyDescent="0.2">
      <c r="A995" s="58">
        <v>20</v>
      </c>
      <c r="B995" s="61" t="s">
        <v>33</v>
      </c>
      <c r="C995" s="53">
        <v>151.20022624069134</v>
      </c>
      <c r="D995" s="53">
        <v>37.799773759308664</v>
      </c>
      <c r="E995" s="53">
        <v>0</v>
      </c>
      <c r="F995" s="53">
        <v>0</v>
      </c>
      <c r="G995" s="53">
        <v>0</v>
      </c>
      <c r="H995" s="53">
        <v>0</v>
      </c>
      <c r="I995" s="53">
        <f t="shared" si="132"/>
        <v>0</v>
      </c>
      <c r="J995" s="53">
        <f t="shared" si="133"/>
        <v>0</v>
      </c>
      <c r="K995" s="53">
        <f t="shared" si="134"/>
        <v>189</v>
      </c>
      <c r="L995" s="53">
        <f t="shared" si="137"/>
        <v>0</v>
      </c>
      <c r="M995" s="53">
        <f t="shared" si="137"/>
        <v>0</v>
      </c>
      <c r="N995" s="53">
        <f t="shared" si="136"/>
        <v>0</v>
      </c>
    </row>
    <row r="996" spans="1:14" ht="15" customHeight="1" x14ac:dyDescent="0.2">
      <c r="A996" s="58">
        <v>21</v>
      </c>
      <c r="B996" s="61" t="s">
        <v>34</v>
      </c>
      <c r="C996" s="53">
        <v>0</v>
      </c>
      <c r="D996" s="53">
        <v>0</v>
      </c>
      <c r="E996" s="53">
        <v>0</v>
      </c>
      <c r="F996" s="53">
        <v>0</v>
      </c>
      <c r="G996" s="53">
        <v>0</v>
      </c>
      <c r="H996" s="53">
        <v>0</v>
      </c>
      <c r="I996" s="53" t="e">
        <f t="shared" si="132"/>
        <v>#DIV/0!</v>
      </c>
      <c r="J996" s="53" t="e">
        <f t="shared" si="133"/>
        <v>#DIV/0!</v>
      </c>
      <c r="K996" s="53">
        <f t="shared" si="134"/>
        <v>0</v>
      </c>
      <c r="L996" s="53">
        <f t="shared" si="137"/>
        <v>0</v>
      </c>
      <c r="M996" s="53">
        <f t="shared" si="137"/>
        <v>0</v>
      </c>
      <c r="N996" s="53" t="e">
        <f t="shared" si="136"/>
        <v>#DIV/0!</v>
      </c>
    </row>
    <row r="997" spans="1:14" ht="15" customHeight="1" x14ac:dyDescent="0.2">
      <c r="A997" s="58">
        <v>22</v>
      </c>
      <c r="B997" s="61" t="s">
        <v>35</v>
      </c>
      <c r="C997" s="53">
        <v>0</v>
      </c>
      <c r="D997" s="53">
        <v>0</v>
      </c>
      <c r="E997" s="53">
        <v>0</v>
      </c>
      <c r="F997" s="53">
        <v>0</v>
      </c>
      <c r="G997" s="53">
        <v>0</v>
      </c>
      <c r="H997" s="53">
        <v>0</v>
      </c>
      <c r="I997" s="53" t="e">
        <f t="shared" si="132"/>
        <v>#DIV/0!</v>
      </c>
      <c r="J997" s="53" t="e">
        <f t="shared" si="133"/>
        <v>#DIV/0!</v>
      </c>
      <c r="K997" s="53">
        <f t="shared" si="134"/>
        <v>0</v>
      </c>
      <c r="L997" s="53">
        <f t="shared" si="137"/>
        <v>0</v>
      </c>
      <c r="M997" s="53">
        <f t="shared" si="137"/>
        <v>0</v>
      </c>
      <c r="N997" s="53" t="e">
        <f t="shared" si="136"/>
        <v>#DIV/0!</v>
      </c>
    </row>
    <row r="998" spans="1:14" ht="15" customHeight="1" x14ac:dyDescent="0.2">
      <c r="A998" s="58">
        <v>23</v>
      </c>
      <c r="B998" s="61" t="s">
        <v>36</v>
      </c>
      <c r="C998" s="53">
        <v>0</v>
      </c>
      <c r="D998" s="53">
        <v>0</v>
      </c>
      <c r="E998" s="53">
        <v>0</v>
      </c>
      <c r="F998" s="53">
        <v>0</v>
      </c>
      <c r="G998" s="53">
        <v>0</v>
      </c>
      <c r="H998" s="53">
        <v>0</v>
      </c>
      <c r="I998" s="53" t="e">
        <f t="shared" si="132"/>
        <v>#DIV/0!</v>
      </c>
      <c r="J998" s="53" t="e">
        <f t="shared" si="133"/>
        <v>#DIV/0!</v>
      </c>
      <c r="K998" s="53">
        <f t="shared" si="134"/>
        <v>0</v>
      </c>
      <c r="L998" s="53">
        <f t="shared" si="137"/>
        <v>0</v>
      </c>
      <c r="M998" s="53">
        <f t="shared" si="137"/>
        <v>0</v>
      </c>
      <c r="N998" s="53" t="e">
        <f t="shared" si="136"/>
        <v>#DIV/0!</v>
      </c>
    </row>
    <row r="999" spans="1:14" ht="15" customHeight="1" x14ac:dyDescent="0.2">
      <c r="A999" s="58">
        <v>24</v>
      </c>
      <c r="B999" s="59" t="s">
        <v>37</v>
      </c>
      <c r="C999" s="53">
        <v>0</v>
      </c>
      <c r="D999" s="53">
        <v>0</v>
      </c>
      <c r="E999" s="53">
        <v>0</v>
      </c>
      <c r="F999" s="53">
        <v>0</v>
      </c>
      <c r="G999" s="53">
        <v>0</v>
      </c>
      <c r="H999" s="53">
        <v>0</v>
      </c>
      <c r="I999" s="53" t="e">
        <f t="shared" si="132"/>
        <v>#DIV/0!</v>
      </c>
      <c r="J999" s="53" t="e">
        <f t="shared" si="133"/>
        <v>#DIV/0!</v>
      </c>
      <c r="K999" s="53">
        <f t="shared" si="134"/>
        <v>0</v>
      </c>
      <c r="L999" s="53">
        <f t="shared" si="137"/>
        <v>0</v>
      </c>
      <c r="M999" s="53">
        <f t="shared" si="137"/>
        <v>0</v>
      </c>
      <c r="N999" s="53" t="e">
        <f t="shared" si="136"/>
        <v>#DIV/0!</v>
      </c>
    </row>
    <row r="1000" spans="1:14" ht="15" customHeight="1" x14ac:dyDescent="0.2">
      <c r="A1000" s="58">
        <v>25</v>
      </c>
      <c r="B1000" s="61" t="s">
        <v>38</v>
      </c>
      <c r="C1000" s="53">
        <v>0</v>
      </c>
      <c r="D1000" s="53">
        <v>0</v>
      </c>
      <c r="E1000" s="53">
        <v>0</v>
      </c>
      <c r="F1000" s="53">
        <v>0</v>
      </c>
      <c r="G1000" s="53">
        <v>0</v>
      </c>
      <c r="H1000" s="53">
        <v>0</v>
      </c>
      <c r="I1000" s="53" t="e">
        <f t="shared" si="132"/>
        <v>#DIV/0!</v>
      </c>
      <c r="J1000" s="53" t="e">
        <f t="shared" si="133"/>
        <v>#DIV/0!</v>
      </c>
      <c r="K1000" s="53">
        <f t="shared" si="134"/>
        <v>0</v>
      </c>
      <c r="L1000" s="53">
        <f t="shared" si="137"/>
        <v>0</v>
      </c>
      <c r="M1000" s="53">
        <f t="shared" si="137"/>
        <v>0</v>
      </c>
      <c r="N1000" s="53" t="e">
        <f t="shared" si="136"/>
        <v>#DIV/0!</v>
      </c>
    </row>
    <row r="1001" spans="1:14" ht="15" customHeight="1" x14ac:dyDescent="0.2">
      <c r="A1001" s="58">
        <v>26</v>
      </c>
      <c r="B1001" s="61" t="s">
        <v>39</v>
      </c>
      <c r="C1001" s="53">
        <v>2.5999965531306191</v>
      </c>
      <c r="D1001" s="53">
        <v>1.4000034468693809</v>
      </c>
      <c r="E1001" s="53">
        <v>0</v>
      </c>
      <c r="F1001" s="53">
        <v>0</v>
      </c>
      <c r="G1001" s="53">
        <v>0</v>
      </c>
      <c r="H1001" s="53">
        <v>0</v>
      </c>
      <c r="I1001" s="53">
        <f t="shared" si="132"/>
        <v>0</v>
      </c>
      <c r="J1001" s="53">
        <f t="shared" si="133"/>
        <v>0</v>
      </c>
      <c r="K1001" s="53">
        <f t="shared" si="134"/>
        <v>4</v>
      </c>
      <c r="L1001" s="53">
        <f t="shared" si="137"/>
        <v>0</v>
      </c>
      <c r="M1001" s="53">
        <f t="shared" si="137"/>
        <v>0</v>
      </c>
      <c r="N1001" s="53">
        <f t="shared" si="136"/>
        <v>0</v>
      </c>
    </row>
    <row r="1002" spans="1:14" ht="15" customHeight="1" x14ac:dyDescent="0.2">
      <c r="A1002" s="58">
        <v>27</v>
      </c>
      <c r="B1002" s="61" t="s">
        <v>40</v>
      </c>
      <c r="C1002" s="53">
        <v>0</v>
      </c>
      <c r="D1002" s="53">
        <v>0</v>
      </c>
      <c r="E1002" s="53">
        <v>0</v>
      </c>
      <c r="F1002" s="53">
        <v>0</v>
      </c>
      <c r="G1002" s="53">
        <v>0</v>
      </c>
      <c r="H1002" s="53">
        <v>0</v>
      </c>
      <c r="I1002" s="53" t="e">
        <f t="shared" si="132"/>
        <v>#DIV/0!</v>
      </c>
      <c r="J1002" s="53" t="e">
        <f t="shared" si="133"/>
        <v>#DIV/0!</v>
      </c>
      <c r="K1002" s="53">
        <f t="shared" si="134"/>
        <v>0</v>
      </c>
      <c r="L1002" s="53">
        <f t="shared" si="137"/>
        <v>0</v>
      </c>
      <c r="M1002" s="53">
        <f t="shared" si="137"/>
        <v>0</v>
      </c>
      <c r="N1002" s="53" t="e">
        <f t="shared" si="136"/>
        <v>#DIV/0!</v>
      </c>
    </row>
    <row r="1003" spans="1:14" ht="15" customHeight="1" x14ac:dyDescent="0.2">
      <c r="A1003" s="58">
        <v>28</v>
      </c>
      <c r="B1003" s="61" t="s">
        <v>41</v>
      </c>
      <c r="C1003" s="53">
        <v>0</v>
      </c>
      <c r="D1003" s="53">
        <v>0</v>
      </c>
      <c r="E1003" s="53">
        <v>0</v>
      </c>
      <c r="F1003" s="53">
        <v>0</v>
      </c>
      <c r="G1003" s="53">
        <v>0</v>
      </c>
      <c r="H1003" s="53">
        <v>0</v>
      </c>
      <c r="I1003" s="53" t="e">
        <f t="shared" si="132"/>
        <v>#DIV/0!</v>
      </c>
      <c r="J1003" s="53" t="e">
        <f t="shared" si="133"/>
        <v>#DIV/0!</v>
      </c>
      <c r="K1003" s="53">
        <f t="shared" si="134"/>
        <v>0</v>
      </c>
      <c r="L1003" s="53">
        <f t="shared" si="137"/>
        <v>0</v>
      </c>
      <c r="M1003" s="53">
        <f t="shared" si="137"/>
        <v>0</v>
      </c>
      <c r="N1003" s="53" t="e">
        <f t="shared" si="136"/>
        <v>#DIV/0!</v>
      </c>
    </row>
    <row r="1004" spans="1:14" ht="15" customHeight="1" x14ac:dyDescent="0.2">
      <c r="A1004" s="58">
        <v>29</v>
      </c>
      <c r="B1004" s="61" t="s">
        <v>42</v>
      </c>
      <c r="C1004" s="53">
        <v>17.312138728323699</v>
      </c>
      <c r="D1004" s="53">
        <v>12.687861271676301</v>
      </c>
      <c r="E1004" s="53">
        <v>0</v>
      </c>
      <c r="F1004" s="53">
        <v>0</v>
      </c>
      <c r="G1004" s="53">
        <v>0</v>
      </c>
      <c r="H1004" s="53">
        <v>0</v>
      </c>
      <c r="I1004" s="53">
        <f t="shared" si="132"/>
        <v>0</v>
      </c>
      <c r="J1004" s="53">
        <f t="shared" si="133"/>
        <v>0</v>
      </c>
      <c r="K1004" s="53">
        <f t="shared" si="134"/>
        <v>30</v>
      </c>
      <c r="L1004" s="53">
        <f t="shared" si="137"/>
        <v>0</v>
      </c>
      <c r="M1004" s="53">
        <f t="shared" si="137"/>
        <v>0</v>
      </c>
      <c r="N1004" s="53">
        <f t="shared" si="136"/>
        <v>0</v>
      </c>
    </row>
    <row r="1005" spans="1:14" ht="15" customHeight="1" x14ac:dyDescent="0.2">
      <c r="A1005" s="58">
        <v>30</v>
      </c>
      <c r="B1005" s="61" t="s">
        <v>43</v>
      </c>
      <c r="C1005" s="53">
        <v>25.222222222222221</v>
      </c>
      <c r="D1005" s="53">
        <v>9.7777777777777786</v>
      </c>
      <c r="E1005" s="53">
        <v>0</v>
      </c>
      <c r="F1005" s="53">
        <v>0</v>
      </c>
      <c r="G1005" s="53">
        <v>0</v>
      </c>
      <c r="H1005" s="53">
        <v>0</v>
      </c>
      <c r="I1005" s="53">
        <f t="shared" si="132"/>
        <v>0</v>
      </c>
      <c r="J1005" s="53">
        <f t="shared" si="133"/>
        <v>0</v>
      </c>
      <c r="K1005" s="53">
        <f t="shared" si="134"/>
        <v>35</v>
      </c>
      <c r="L1005" s="53">
        <f t="shared" si="137"/>
        <v>0</v>
      </c>
      <c r="M1005" s="53">
        <f t="shared" si="137"/>
        <v>0</v>
      </c>
      <c r="N1005" s="53">
        <f t="shared" si="136"/>
        <v>0</v>
      </c>
    </row>
    <row r="1006" spans="1:14" ht="15" customHeight="1" x14ac:dyDescent="0.2">
      <c r="A1006" s="58">
        <v>31</v>
      </c>
      <c r="B1006" s="61" t="s">
        <v>44</v>
      </c>
      <c r="C1006" s="53">
        <v>0</v>
      </c>
      <c r="D1006" s="53">
        <v>0</v>
      </c>
      <c r="E1006" s="53">
        <v>0</v>
      </c>
      <c r="F1006" s="53">
        <v>0</v>
      </c>
      <c r="G1006" s="53">
        <v>0</v>
      </c>
      <c r="H1006" s="53">
        <v>0</v>
      </c>
      <c r="I1006" s="53" t="e">
        <f t="shared" si="132"/>
        <v>#DIV/0!</v>
      </c>
      <c r="J1006" s="53" t="e">
        <f t="shared" si="133"/>
        <v>#DIV/0!</v>
      </c>
      <c r="K1006" s="53">
        <f t="shared" si="134"/>
        <v>0</v>
      </c>
      <c r="L1006" s="53">
        <f t="shared" si="137"/>
        <v>0</v>
      </c>
      <c r="M1006" s="53">
        <f t="shared" si="137"/>
        <v>0</v>
      </c>
      <c r="N1006" s="53" t="e">
        <f t="shared" si="136"/>
        <v>#DIV/0!</v>
      </c>
    </row>
    <row r="1007" spans="1:14" ht="15" customHeight="1" x14ac:dyDescent="0.2">
      <c r="A1007" s="58">
        <v>32</v>
      </c>
      <c r="B1007" s="61" t="s">
        <v>45</v>
      </c>
      <c r="C1007" s="53">
        <v>0</v>
      </c>
      <c r="D1007" s="53">
        <v>0</v>
      </c>
      <c r="E1007" s="53">
        <v>0</v>
      </c>
      <c r="F1007" s="53">
        <v>0</v>
      </c>
      <c r="G1007" s="53">
        <v>0</v>
      </c>
      <c r="H1007" s="53">
        <v>0</v>
      </c>
      <c r="I1007" s="53" t="e">
        <f t="shared" si="132"/>
        <v>#DIV/0!</v>
      </c>
      <c r="J1007" s="53" t="e">
        <f t="shared" si="133"/>
        <v>#DIV/0!</v>
      </c>
      <c r="K1007" s="53">
        <f t="shared" si="134"/>
        <v>0</v>
      </c>
      <c r="L1007" s="53">
        <f t="shared" si="137"/>
        <v>0</v>
      </c>
      <c r="M1007" s="53">
        <f t="shared" si="137"/>
        <v>0</v>
      </c>
      <c r="N1007" s="53" t="e">
        <f t="shared" si="136"/>
        <v>#DIV/0!</v>
      </c>
    </row>
    <row r="1008" spans="1:14" ht="15" customHeight="1" x14ac:dyDescent="0.2">
      <c r="A1008" s="58">
        <v>33</v>
      </c>
      <c r="B1008" s="61" t="s">
        <v>46</v>
      </c>
      <c r="C1008" s="53">
        <v>0</v>
      </c>
      <c r="D1008" s="53">
        <v>0</v>
      </c>
      <c r="E1008" s="53">
        <v>4</v>
      </c>
      <c r="F1008" s="53">
        <v>21</v>
      </c>
      <c r="G1008" s="53">
        <v>0</v>
      </c>
      <c r="H1008" s="53">
        <v>0</v>
      </c>
      <c r="I1008" s="53" t="e">
        <f t="shared" si="132"/>
        <v>#DIV/0!</v>
      </c>
      <c r="J1008" s="53" t="e">
        <f t="shared" si="133"/>
        <v>#DIV/0!</v>
      </c>
      <c r="K1008" s="53">
        <f t="shared" si="134"/>
        <v>0</v>
      </c>
      <c r="L1008" s="53">
        <f t="shared" ref="L1008:M1012" si="138">E1008+G1008</f>
        <v>4</v>
      </c>
      <c r="M1008" s="53">
        <f t="shared" si="138"/>
        <v>21</v>
      </c>
      <c r="N1008" s="53" t="e">
        <f t="shared" si="136"/>
        <v>#DIV/0!</v>
      </c>
    </row>
    <row r="1009" spans="1:14" ht="15" customHeight="1" x14ac:dyDescent="0.2">
      <c r="A1009" s="58">
        <v>34</v>
      </c>
      <c r="B1009" s="61" t="s">
        <v>47</v>
      </c>
      <c r="C1009" s="53">
        <v>0</v>
      </c>
      <c r="D1009" s="53">
        <v>0</v>
      </c>
      <c r="E1009" s="53">
        <v>0</v>
      </c>
      <c r="F1009" s="53">
        <v>0</v>
      </c>
      <c r="G1009" s="53">
        <v>0</v>
      </c>
      <c r="H1009" s="53">
        <v>0</v>
      </c>
      <c r="I1009" s="53" t="e">
        <f t="shared" si="132"/>
        <v>#DIV/0!</v>
      </c>
      <c r="J1009" s="53" t="e">
        <f t="shared" si="133"/>
        <v>#DIV/0!</v>
      </c>
      <c r="K1009" s="53">
        <f t="shared" si="134"/>
        <v>0</v>
      </c>
      <c r="L1009" s="53">
        <f t="shared" si="138"/>
        <v>0</v>
      </c>
      <c r="M1009" s="53">
        <f t="shared" si="138"/>
        <v>0</v>
      </c>
      <c r="N1009" s="53" t="e">
        <f t="shared" si="136"/>
        <v>#DIV/0!</v>
      </c>
    </row>
    <row r="1010" spans="1:14" ht="15" customHeight="1" x14ac:dyDescent="0.2">
      <c r="A1010" s="58">
        <v>35</v>
      </c>
      <c r="B1010" s="61" t="s">
        <v>48</v>
      </c>
      <c r="C1010" s="53">
        <v>0</v>
      </c>
      <c r="D1010" s="53">
        <v>0</v>
      </c>
      <c r="E1010" s="53">
        <v>0</v>
      </c>
      <c r="F1010" s="53">
        <v>0</v>
      </c>
      <c r="G1010" s="53">
        <v>0</v>
      </c>
      <c r="H1010" s="53">
        <v>0</v>
      </c>
      <c r="I1010" s="53" t="e">
        <f t="shared" si="132"/>
        <v>#DIV/0!</v>
      </c>
      <c r="J1010" s="53" t="e">
        <f t="shared" si="133"/>
        <v>#DIV/0!</v>
      </c>
      <c r="K1010" s="53">
        <f t="shared" si="134"/>
        <v>0</v>
      </c>
      <c r="L1010" s="53">
        <f t="shared" si="138"/>
        <v>0</v>
      </c>
      <c r="M1010" s="53">
        <f t="shared" si="138"/>
        <v>0</v>
      </c>
      <c r="N1010" s="53" t="e">
        <f t="shared" si="136"/>
        <v>#DIV/0!</v>
      </c>
    </row>
    <row r="1011" spans="1:14" ht="15" customHeight="1" x14ac:dyDescent="0.2">
      <c r="A1011" s="58">
        <v>36</v>
      </c>
      <c r="B1011" s="61" t="s">
        <v>49</v>
      </c>
      <c r="C1011" s="53">
        <v>0</v>
      </c>
      <c r="D1011" s="53">
        <v>0</v>
      </c>
      <c r="E1011" s="53">
        <v>0</v>
      </c>
      <c r="F1011" s="53">
        <v>0</v>
      </c>
      <c r="G1011" s="53">
        <v>0</v>
      </c>
      <c r="H1011" s="53">
        <v>0</v>
      </c>
      <c r="I1011" s="53" t="e">
        <f t="shared" si="132"/>
        <v>#DIV/0!</v>
      </c>
      <c r="J1011" s="53" t="e">
        <f t="shared" si="133"/>
        <v>#DIV/0!</v>
      </c>
      <c r="K1011" s="53">
        <f t="shared" si="134"/>
        <v>0</v>
      </c>
      <c r="L1011" s="53">
        <f t="shared" si="138"/>
        <v>0</v>
      </c>
      <c r="M1011" s="53">
        <f t="shared" si="138"/>
        <v>0</v>
      </c>
      <c r="N1011" s="53" t="e">
        <f t="shared" si="136"/>
        <v>#DIV/0!</v>
      </c>
    </row>
    <row r="1012" spans="1:14" ht="15" customHeight="1" x14ac:dyDescent="0.2">
      <c r="A1012" s="66"/>
      <c r="B1012" s="67" t="s">
        <v>6</v>
      </c>
      <c r="C1012" s="54">
        <f t="shared" ref="C1012:H1012" si="139">SUM(C976:C1011)</f>
        <v>1626.8928450535454</v>
      </c>
      <c r="D1012" s="54">
        <f t="shared" si="139"/>
        <v>389.72715494645439</v>
      </c>
      <c r="E1012" s="54">
        <f t="shared" si="139"/>
        <v>174</v>
      </c>
      <c r="F1012" s="54">
        <f t="shared" si="139"/>
        <v>445</v>
      </c>
      <c r="G1012" s="54">
        <f t="shared" si="139"/>
        <v>0</v>
      </c>
      <c r="H1012" s="54">
        <f t="shared" si="139"/>
        <v>0</v>
      </c>
      <c r="I1012" s="54">
        <f t="shared" si="132"/>
        <v>27.352754138232989</v>
      </c>
      <c r="J1012" s="54">
        <f t="shared" si="133"/>
        <v>0</v>
      </c>
      <c r="K1012" s="54">
        <f t="shared" si="134"/>
        <v>2016.62</v>
      </c>
      <c r="L1012" s="54">
        <f t="shared" si="138"/>
        <v>174</v>
      </c>
      <c r="M1012" s="54">
        <f t="shared" si="138"/>
        <v>445</v>
      </c>
      <c r="N1012" s="54">
        <f t="shared" si="136"/>
        <v>22.066626335154865</v>
      </c>
    </row>
    <row r="1013" spans="1:14" ht="15" customHeight="1" x14ac:dyDescent="0.2">
      <c r="A1013" s="109" t="s">
        <v>80</v>
      </c>
      <c r="B1013" s="109"/>
      <c r="C1013" s="109"/>
      <c r="D1013" s="109"/>
      <c r="E1013" s="109"/>
      <c r="F1013" s="109"/>
      <c r="G1013" s="109"/>
      <c r="H1013" s="109"/>
      <c r="I1013" s="109"/>
      <c r="J1013" s="109"/>
      <c r="K1013" s="109"/>
      <c r="L1013" s="109"/>
      <c r="M1013" s="109"/>
      <c r="N1013" s="109"/>
    </row>
    <row r="1014" spans="1:14" ht="15" customHeight="1" x14ac:dyDescent="0.2">
      <c r="A1014" s="110"/>
      <c r="B1014" s="110"/>
      <c r="C1014" s="110"/>
      <c r="D1014" s="110"/>
      <c r="E1014" s="110"/>
      <c r="F1014" s="110"/>
      <c r="G1014" s="110"/>
      <c r="H1014" s="110"/>
      <c r="I1014" s="110"/>
      <c r="J1014" s="110"/>
      <c r="K1014" s="110"/>
      <c r="L1014" s="110"/>
      <c r="M1014" s="110"/>
      <c r="N1014" s="110"/>
    </row>
    <row r="1015" spans="1:14" ht="15" customHeight="1" x14ac:dyDescent="0.2">
      <c r="A1015" s="111" t="str">
        <f>A91</f>
        <v>Disbursements under Crop Loans - 30.09.2020</v>
      </c>
      <c r="B1015" s="111"/>
      <c r="C1015" s="111"/>
      <c r="D1015" s="111"/>
      <c r="E1015" s="111"/>
      <c r="F1015" s="111"/>
      <c r="G1015" s="111"/>
      <c r="H1015" s="111"/>
      <c r="I1015" s="111"/>
      <c r="J1015" s="111"/>
      <c r="K1015" s="111"/>
      <c r="L1015" s="111"/>
      <c r="M1015" s="111"/>
      <c r="N1015" s="111"/>
    </row>
    <row r="1016" spans="1:14" ht="15" customHeight="1" x14ac:dyDescent="0.2">
      <c r="A1016" s="56"/>
      <c r="B1016" s="56"/>
      <c r="C1016" s="56"/>
      <c r="D1016" s="56"/>
      <c r="E1016" s="56"/>
      <c r="F1016" s="56"/>
      <c r="G1016" s="56"/>
      <c r="H1016" s="56"/>
      <c r="I1016" s="56"/>
      <c r="J1016" s="56"/>
      <c r="K1016" s="112" t="s">
        <v>2</v>
      </c>
      <c r="L1016" s="112"/>
      <c r="M1016" s="112"/>
      <c r="N1016" s="112"/>
    </row>
    <row r="1017" spans="1:14" ht="39.950000000000003" customHeight="1" x14ac:dyDescent="0.2">
      <c r="A1017" s="113" t="s">
        <v>3</v>
      </c>
      <c r="B1017" s="113" t="s">
        <v>56</v>
      </c>
      <c r="C1017" s="102" t="str">
        <f>C93</f>
        <v>Crop Loan Target 
ACP 2020-21</v>
      </c>
      <c r="D1017" s="102"/>
      <c r="E1017" s="116" t="str">
        <f>E93</f>
        <v>Cumulative Achievement from 
01.04.2020</v>
      </c>
      <c r="F1017" s="117"/>
      <c r="G1017" s="117"/>
      <c r="H1017" s="118"/>
      <c r="I1017" s="102" t="s">
        <v>5</v>
      </c>
      <c r="J1017" s="102"/>
      <c r="K1017" s="102" t="s">
        <v>6</v>
      </c>
      <c r="L1017" s="102"/>
      <c r="M1017" s="102"/>
      <c r="N1017" s="102"/>
    </row>
    <row r="1018" spans="1:14" ht="15" customHeight="1" x14ac:dyDescent="0.2">
      <c r="A1018" s="114"/>
      <c r="B1018" s="114"/>
      <c r="C1018" s="103" t="s">
        <v>7</v>
      </c>
      <c r="D1018" s="103" t="s">
        <v>8</v>
      </c>
      <c r="E1018" s="105" t="s">
        <v>7</v>
      </c>
      <c r="F1018" s="106"/>
      <c r="G1018" s="105" t="s">
        <v>8</v>
      </c>
      <c r="H1018" s="106"/>
      <c r="I1018" s="103" t="s">
        <v>7</v>
      </c>
      <c r="J1018" s="103" t="s">
        <v>8</v>
      </c>
      <c r="K1018" s="103" t="s">
        <v>9</v>
      </c>
      <c r="L1018" s="107" t="s">
        <v>10</v>
      </c>
      <c r="M1018" s="107"/>
      <c r="N1018" s="103" t="s">
        <v>11</v>
      </c>
    </row>
    <row r="1019" spans="1:14" ht="15" customHeight="1" x14ac:dyDescent="0.2">
      <c r="A1019" s="115"/>
      <c r="B1019" s="115"/>
      <c r="C1019" s="104"/>
      <c r="D1019" s="104"/>
      <c r="E1019" s="57" t="s">
        <v>12</v>
      </c>
      <c r="F1019" s="57" t="s">
        <v>13</v>
      </c>
      <c r="G1019" s="57" t="s">
        <v>12</v>
      </c>
      <c r="H1019" s="57" t="s">
        <v>13</v>
      </c>
      <c r="I1019" s="104"/>
      <c r="J1019" s="104"/>
      <c r="K1019" s="104"/>
      <c r="L1019" s="57" t="s">
        <v>12</v>
      </c>
      <c r="M1019" s="57" t="s">
        <v>13</v>
      </c>
      <c r="N1019" s="104"/>
    </row>
    <row r="1020" spans="1:14" ht="15" customHeight="1" x14ac:dyDescent="0.2">
      <c r="A1020" s="58">
        <v>1</v>
      </c>
      <c r="B1020" s="61" t="s">
        <v>14</v>
      </c>
      <c r="C1020" s="53">
        <v>522.76371168185585</v>
      </c>
      <c r="D1020" s="53">
        <v>281.98628831814415</v>
      </c>
      <c r="E1020" s="53">
        <v>555</v>
      </c>
      <c r="F1020" s="53">
        <v>927.11</v>
      </c>
      <c r="G1020" s="53">
        <v>0</v>
      </c>
      <c r="H1020" s="53">
        <v>0</v>
      </c>
      <c r="I1020" s="53">
        <f t="shared" ref="I1020:I1056" si="140">(F1020/C1020)*100</f>
        <v>177.34781112048987</v>
      </c>
      <c r="J1020" s="53">
        <f t="shared" ref="J1020:J1056" si="141">(H1020/D1020)*100</f>
        <v>0</v>
      </c>
      <c r="K1020" s="53">
        <f t="shared" ref="K1020:K1056" si="142">C1020+D1020</f>
        <v>804.75</v>
      </c>
      <c r="L1020" s="53">
        <f t="shared" ref="L1020:M1035" si="143">E1020+G1020</f>
        <v>555</v>
      </c>
      <c r="M1020" s="53">
        <f t="shared" si="143"/>
        <v>927.11</v>
      </c>
      <c r="N1020" s="53">
        <f t="shared" ref="N1020:N1056" si="144">(M1020/K1020)*100</f>
        <v>115.20472196334266</v>
      </c>
    </row>
    <row r="1021" spans="1:14" ht="15" customHeight="1" x14ac:dyDescent="0.2">
      <c r="A1021" s="58">
        <v>2</v>
      </c>
      <c r="B1021" s="61" t="s">
        <v>15</v>
      </c>
      <c r="C1021" s="53">
        <v>0</v>
      </c>
      <c r="D1021" s="53">
        <v>0</v>
      </c>
      <c r="E1021" s="53">
        <v>0</v>
      </c>
      <c r="F1021" s="53">
        <v>0</v>
      </c>
      <c r="G1021" s="53">
        <v>0</v>
      </c>
      <c r="H1021" s="53">
        <v>0</v>
      </c>
      <c r="I1021" s="53" t="e">
        <f t="shared" si="140"/>
        <v>#DIV/0!</v>
      </c>
      <c r="J1021" s="53" t="e">
        <f t="shared" si="141"/>
        <v>#DIV/0!</v>
      </c>
      <c r="K1021" s="53">
        <f t="shared" si="142"/>
        <v>0</v>
      </c>
      <c r="L1021" s="53">
        <f t="shared" si="143"/>
        <v>0</v>
      </c>
      <c r="M1021" s="53">
        <f t="shared" si="143"/>
        <v>0</v>
      </c>
      <c r="N1021" s="53" t="e">
        <f t="shared" si="144"/>
        <v>#DIV/0!</v>
      </c>
    </row>
    <row r="1022" spans="1:14" ht="15" customHeight="1" x14ac:dyDescent="0.2">
      <c r="A1022" s="58">
        <v>3</v>
      </c>
      <c r="B1022" s="61" t="s">
        <v>16</v>
      </c>
      <c r="C1022" s="53">
        <v>0</v>
      </c>
      <c r="D1022" s="53">
        <v>0</v>
      </c>
      <c r="E1022" s="53">
        <v>0</v>
      </c>
      <c r="F1022" s="53">
        <v>0</v>
      </c>
      <c r="G1022" s="53">
        <v>0</v>
      </c>
      <c r="H1022" s="53">
        <v>0</v>
      </c>
      <c r="I1022" s="53" t="e">
        <f t="shared" si="140"/>
        <v>#DIV/0!</v>
      </c>
      <c r="J1022" s="53" t="e">
        <f t="shared" si="141"/>
        <v>#DIV/0!</v>
      </c>
      <c r="K1022" s="53">
        <f t="shared" si="142"/>
        <v>0</v>
      </c>
      <c r="L1022" s="53">
        <f t="shared" si="143"/>
        <v>0</v>
      </c>
      <c r="M1022" s="53">
        <f t="shared" si="143"/>
        <v>0</v>
      </c>
      <c r="N1022" s="53" t="e">
        <f t="shared" si="144"/>
        <v>#DIV/0!</v>
      </c>
    </row>
    <row r="1023" spans="1:14" ht="15" customHeight="1" x14ac:dyDescent="0.2">
      <c r="A1023" s="58">
        <v>4</v>
      </c>
      <c r="B1023" s="61" t="s">
        <v>17</v>
      </c>
      <c r="C1023" s="53">
        <v>10.125715106951871</v>
      </c>
      <c r="D1023" s="53">
        <v>2.5342848930481292</v>
      </c>
      <c r="E1023" s="53">
        <v>67</v>
      </c>
      <c r="F1023" s="53">
        <v>124.43002</v>
      </c>
      <c r="G1023" s="53">
        <v>0</v>
      </c>
      <c r="H1023" s="53">
        <v>0</v>
      </c>
      <c r="I1023" s="53">
        <f t="shared" si="140"/>
        <v>1228.851677987383</v>
      </c>
      <c r="J1023" s="53">
        <f t="shared" si="141"/>
        <v>0</v>
      </c>
      <c r="K1023" s="53">
        <f t="shared" si="142"/>
        <v>12.66</v>
      </c>
      <c r="L1023" s="53">
        <f t="shared" si="143"/>
        <v>67</v>
      </c>
      <c r="M1023" s="53">
        <f t="shared" si="143"/>
        <v>124.43002</v>
      </c>
      <c r="N1023" s="53">
        <f t="shared" si="144"/>
        <v>982.85955766192728</v>
      </c>
    </row>
    <row r="1024" spans="1:14" ht="15" customHeight="1" x14ac:dyDescent="0.2">
      <c r="A1024" s="58">
        <v>5</v>
      </c>
      <c r="B1024" s="61" t="s">
        <v>18</v>
      </c>
      <c r="C1024" s="53">
        <v>0</v>
      </c>
      <c r="D1024" s="53">
        <v>0</v>
      </c>
      <c r="E1024" s="53">
        <v>0</v>
      </c>
      <c r="F1024" s="53">
        <v>0</v>
      </c>
      <c r="G1024" s="53">
        <v>0</v>
      </c>
      <c r="H1024" s="53">
        <v>0</v>
      </c>
      <c r="I1024" s="53" t="e">
        <f t="shared" si="140"/>
        <v>#DIV/0!</v>
      </c>
      <c r="J1024" s="53" t="e">
        <f t="shared" si="141"/>
        <v>#DIV/0!</v>
      </c>
      <c r="K1024" s="53">
        <f t="shared" si="142"/>
        <v>0</v>
      </c>
      <c r="L1024" s="53">
        <f t="shared" si="143"/>
        <v>0</v>
      </c>
      <c r="M1024" s="53">
        <f t="shared" si="143"/>
        <v>0</v>
      </c>
      <c r="N1024" s="53" t="e">
        <f t="shared" si="144"/>
        <v>#DIV/0!</v>
      </c>
    </row>
    <row r="1025" spans="1:14" ht="15" customHeight="1" x14ac:dyDescent="0.2">
      <c r="A1025" s="58">
        <v>6</v>
      </c>
      <c r="B1025" s="61" t="s">
        <v>19</v>
      </c>
      <c r="C1025" s="53">
        <v>0</v>
      </c>
      <c r="D1025" s="53">
        <v>0</v>
      </c>
      <c r="E1025" s="53">
        <v>0</v>
      </c>
      <c r="F1025" s="53">
        <v>0</v>
      </c>
      <c r="G1025" s="53">
        <v>0</v>
      </c>
      <c r="H1025" s="53">
        <v>0</v>
      </c>
      <c r="I1025" s="53" t="e">
        <f t="shared" si="140"/>
        <v>#DIV/0!</v>
      </c>
      <c r="J1025" s="53" t="e">
        <f t="shared" si="141"/>
        <v>#DIV/0!</v>
      </c>
      <c r="K1025" s="53">
        <f t="shared" si="142"/>
        <v>0</v>
      </c>
      <c r="L1025" s="53">
        <f t="shared" si="143"/>
        <v>0</v>
      </c>
      <c r="M1025" s="53">
        <f t="shared" si="143"/>
        <v>0</v>
      </c>
      <c r="N1025" s="53" t="e">
        <f t="shared" si="144"/>
        <v>#DIV/0!</v>
      </c>
    </row>
    <row r="1026" spans="1:14" ht="15" customHeight="1" x14ac:dyDescent="0.2">
      <c r="A1026" s="58">
        <v>7</v>
      </c>
      <c r="B1026" s="61" t="s">
        <v>20</v>
      </c>
      <c r="C1026" s="53">
        <v>0</v>
      </c>
      <c r="D1026" s="53">
        <v>0</v>
      </c>
      <c r="E1026" s="53">
        <v>0</v>
      </c>
      <c r="F1026" s="53">
        <v>0</v>
      </c>
      <c r="G1026" s="53">
        <v>0</v>
      </c>
      <c r="H1026" s="53">
        <v>0</v>
      </c>
      <c r="I1026" s="53" t="e">
        <f t="shared" si="140"/>
        <v>#DIV/0!</v>
      </c>
      <c r="J1026" s="53" t="e">
        <f t="shared" si="141"/>
        <v>#DIV/0!</v>
      </c>
      <c r="K1026" s="53">
        <f t="shared" si="142"/>
        <v>0</v>
      </c>
      <c r="L1026" s="53">
        <f t="shared" si="143"/>
        <v>0</v>
      </c>
      <c r="M1026" s="53">
        <f t="shared" si="143"/>
        <v>0</v>
      </c>
      <c r="N1026" s="53" t="e">
        <f t="shared" si="144"/>
        <v>#DIV/0!</v>
      </c>
    </row>
    <row r="1027" spans="1:14" ht="15" customHeight="1" x14ac:dyDescent="0.2">
      <c r="A1027" s="58">
        <v>8</v>
      </c>
      <c r="B1027" s="61" t="s">
        <v>21</v>
      </c>
      <c r="C1027" s="53">
        <v>0</v>
      </c>
      <c r="D1027" s="53">
        <v>0</v>
      </c>
      <c r="E1027" s="53">
        <v>0</v>
      </c>
      <c r="F1027" s="53">
        <v>0</v>
      </c>
      <c r="G1027" s="53">
        <v>0</v>
      </c>
      <c r="H1027" s="53">
        <v>0</v>
      </c>
      <c r="I1027" s="53" t="e">
        <f t="shared" si="140"/>
        <v>#DIV/0!</v>
      </c>
      <c r="J1027" s="53" t="e">
        <f t="shared" si="141"/>
        <v>#DIV/0!</v>
      </c>
      <c r="K1027" s="53">
        <f t="shared" si="142"/>
        <v>0</v>
      </c>
      <c r="L1027" s="53">
        <f t="shared" si="143"/>
        <v>0</v>
      </c>
      <c r="M1027" s="53">
        <f t="shared" si="143"/>
        <v>0</v>
      </c>
      <c r="N1027" s="53" t="e">
        <f t="shared" si="144"/>
        <v>#DIV/0!</v>
      </c>
    </row>
    <row r="1028" spans="1:14" ht="15" customHeight="1" x14ac:dyDescent="0.2">
      <c r="A1028" s="58">
        <v>9</v>
      </c>
      <c r="B1028" s="61" t="s">
        <v>22</v>
      </c>
      <c r="C1028" s="53">
        <v>0</v>
      </c>
      <c r="D1028" s="53">
        <v>0</v>
      </c>
      <c r="E1028" s="53">
        <v>0</v>
      </c>
      <c r="F1028" s="53">
        <v>0</v>
      </c>
      <c r="G1028" s="53">
        <v>0</v>
      </c>
      <c r="H1028" s="53">
        <v>0</v>
      </c>
      <c r="I1028" s="53" t="e">
        <f t="shared" si="140"/>
        <v>#DIV/0!</v>
      </c>
      <c r="J1028" s="53" t="e">
        <f t="shared" si="141"/>
        <v>#DIV/0!</v>
      </c>
      <c r="K1028" s="53">
        <f t="shared" si="142"/>
        <v>0</v>
      </c>
      <c r="L1028" s="53">
        <f t="shared" si="143"/>
        <v>0</v>
      </c>
      <c r="M1028" s="53">
        <f t="shared" si="143"/>
        <v>0</v>
      </c>
      <c r="N1028" s="53" t="e">
        <f t="shared" si="144"/>
        <v>#DIV/0!</v>
      </c>
    </row>
    <row r="1029" spans="1:14" ht="15" customHeight="1" x14ac:dyDescent="0.2">
      <c r="A1029" s="58">
        <v>10</v>
      </c>
      <c r="B1029" s="61" t="s">
        <v>23</v>
      </c>
      <c r="C1029" s="53">
        <v>0</v>
      </c>
      <c r="D1029" s="53">
        <v>0</v>
      </c>
      <c r="E1029" s="53">
        <v>0</v>
      </c>
      <c r="F1029" s="53">
        <v>0</v>
      </c>
      <c r="G1029" s="53">
        <v>0</v>
      </c>
      <c r="H1029" s="53">
        <v>0</v>
      </c>
      <c r="I1029" s="53" t="e">
        <f t="shared" si="140"/>
        <v>#DIV/0!</v>
      </c>
      <c r="J1029" s="53" t="e">
        <f t="shared" si="141"/>
        <v>#DIV/0!</v>
      </c>
      <c r="K1029" s="53">
        <f t="shared" si="142"/>
        <v>0</v>
      </c>
      <c r="L1029" s="53">
        <f t="shared" si="143"/>
        <v>0</v>
      </c>
      <c r="M1029" s="53">
        <f t="shared" si="143"/>
        <v>0</v>
      </c>
      <c r="N1029" s="53" t="e">
        <f t="shared" si="144"/>
        <v>#DIV/0!</v>
      </c>
    </row>
    <row r="1030" spans="1:14" ht="15" customHeight="1" x14ac:dyDescent="0.2">
      <c r="A1030" s="58">
        <v>11</v>
      </c>
      <c r="B1030" s="61" t="s">
        <v>24</v>
      </c>
      <c r="C1030" s="53">
        <v>0</v>
      </c>
      <c r="D1030" s="53">
        <v>0</v>
      </c>
      <c r="E1030" s="53">
        <v>0</v>
      </c>
      <c r="F1030" s="53">
        <v>0</v>
      </c>
      <c r="G1030" s="53">
        <v>0</v>
      </c>
      <c r="H1030" s="53">
        <v>0</v>
      </c>
      <c r="I1030" s="53" t="e">
        <f t="shared" si="140"/>
        <v>#DIV/0!</v>
      </c>
      <c r="J1030" s="53" t="e">
        <f t="shared" si="141"/>
        <v>#DIV/0!</v>
      </c>
      <c r="K1030" s="53">
        <f t="shared" si="142"/>
        <v>0</v>
      </c>
      <c r="L1030" s="53">
        <f t="shared" si="143"/>
        <v>0</v>
      </c>
      <c r="M1030" s="53">
        <f t="shared" si="143"/>
        <v>0</v>
      </c>
      <c r="N1030" s="53" t="e">
        <f t="shared" si="144"/>
        <v>#DIV/0!</v>
      </c>
    </row>
    <row r="1031" spans="1:14" ht="15" customHeight="1" x14ac:dyDescent="0.2">
      <c r="A1031" s="58">
        <v>12</v>
      </c>
      <c r="B1031" s="61" t="s">
        <v>25</v>
      </c>
      <c r="C1031" s="53">
        <v>0</v>
      </c>
      <c r="D1031" s="53">
        <v>0</v>
      </c>
      <c r="E1031" s="53">
        <v>0</v>
      </c>
      <c r="F1031" s="53">
        <v>0</v>
      </c>
      <c r="G1031" s="53">
        <v>0</v>
      </c>
      <c r="H1031" s="53">
        <v>0</v>
      </c>
      <c r="I1031" s="53" t="e">
        <f t="shared" si="140"/>
        <v>#DIV/0!</v>
      </c>
      <c r="J1031" s="53" t="e">
        <f t="shared" si="141"/>
        <v>#DIV/0!</v>
      </c>
      <c r="K1031" s="53">
        <f t="shared" si="142"/>
        <v>0</v>
      </c>
      <c r="L1031" s="53">
        <f t="shared" si="143"/>
        <v>0</v>
      </c>
      <c r="M1031" s="53">
        <f t="shared" si="143"/>
        <v>0</v>
      </c>
      <c r="N1031" s="53" t="e">
        <f t="shared" si="144"/>
        <v>#DIV/0!</v>
      </c>
    </row>
    <row r="1032" spans="1:14" ht="15" customHeight="1" x14ac:dyDescent="0.2">
      <c r="A1032" s="58">
        <v>13</v>
      </c>
      <c r="B1032" s="61" t="s">
        <v>26</v>
      </c>
      <c r="C1032" s="53">
        <v>104.72902697976893</v>
      </c>
      <c r="D1032" s="53">
        <v>13.160973020231069</v>
      </c>
      <c r="E1032" s="53">
        <v>1158</v>
      </c>
      <c r="F1032" s="53">
        <v>4983</v>
      </c>
      <c r="G1032" s="53">
        <v>0</v>
      </c>
      <c r="H1032" s="53">
        <v>0</v>
      </c>
      <c r="I1032" s="53">
        <f t="shared" si="140"/>
        <v>4757.9932170692209</v>
      </c>
      <c r="J1032" s="53">
        <f t="shared" si="141"/>
        <v>0</v>
      </c>
      <c r="K1032" s="53">
        <f t="shared" si="142"/>
        <v>117.89</v>
      </c>
      <c r="L1032" s="53">
        <f t="shared" si="143"/>
        <v>1158</v>
      </c>
      <c r="M1032" s="53">
        <f t="shared" si="143"/>
        <v>4983</v>
      </c>
      <c r="N1032" s="53">
        <f t="shared" si="144"/>
        <v>4226.8216133683945</v>
      </c>
    </row>
    <row r="1033" spans="1:14" ht="15" customHeight="1" x14ac:dyDescent="0.2">
      <c r="A1033" s="58">
        <v>14</v>
      </c>
      <c r="B1033" s="61" t="s">
        <v>27</v>
      </c>
      <c r="C1033" s="53">
        <v>0</v>
      </c>
      <c r="D1033" s="53">
        <v>0</v>
      </c>
      <c r="E1033" s="53">
        <v>0</v>
      </c>
      <c r="F1033" s="53">
        <v>0</v>
      </c>
      <c r="G1033" s="53">
        <v>0</v>
      </c>
      <c r="H1033" s="53">
        <v>0</v>
      </c>
      <c r="I1033" s="53" t="e">
        <f t="shared" si="140"/>
        <v>#DIV/0!</v>
      </c>
      <c r="J1033" s="53" t="e">
        <f t="shared" si="141"/>
        <v>#DIV/0!</v>
      </c>
      <c r="K1033" s="53">
        <f t="shared" si="142"/>
        <v>0</v>
      </c>
      <c r="L1033" s="53">
        <f t="shared" si="143"/>
        <v>0</v>
      </c>
      <c r="M1033" s="53">
        <f t="shared" si="143"/>
        <v>0</v>
      </c>
      <c r="N1033" s="53" t="e">
        <f t="shared" si="144"/>
        <v>#DIV/0!</v>
      </c>
    </row>
    <row r="1034" spans="1:14" ht="15" customHeight="1" x14ac:dyDescent="0.2">
      <c r="A1034" s="58">
        <v>15</v>
      </c>
      <c r="B1034" s="61" t="s">
        <v>28</v>
      </c>
      <c r="C1034" s="53">
        <v>3599.9982582198718</v>
      </c>
      <c r="D1034" s="53">
        <v>3600.0017417801282</v>
      </c>
      <c r="E1034" s="53">
        <v>3840</v>
      </c>
      <c r="F1034" s="53">
        <v>5344</v>
      </c>
      <c r="G1034" s="53">
        <v>0</v>
      </c>
      <c r="H1034" s="53">
        <v>0</v>
      </c>
      <c r="I1034" s="53">
        <f t="shared" si="140"/>
        <v>148.44451626603018</v>
      </c>
      <c r="J1034" s="53">
        <f t="shared" si="141"/>
        <v>0</v>
      </c>
      <c r="K1034" s="53">
        <f t="shared" si="142"/>
        <v>7200</v>
      </c>
      <c r="L1034" s="53">
        <f t="shared" si="143"/>
        <v>3840</v>
      </c>
      <c r="M1034" s="53">
        <f t="shared" si="143"/>
        <v>5344</v>
      </c>
      <c r="N1034" s="53">
        <f t="shared" si="144"/>
        <v>74.222222222222229</v>
      </c>
    </row>
    <row r="1035" spans="1:14" ht="15" customHeight="1" x14ac:dyDescent="0.2">
      <c r="A1035" s="58">
        <v>16</v>
      </c>
      <c r="B1035" s="61" t="s">
        <v>29</v>
      </c>
      <c r="C1035" s="53">
        <v>0</v>
      </c>
      <c r="D1035" s="53">
        <v>0</v>
      </c>
      <c r="E1035" s="53">
        <v>0</v>
      </c>
      <c r="F1035" s="53">
        <v>0</v>
      </c>
      <c r="G1035" s="53">
        <v>0</v>
      </c>
      <c r="H1035" s="53">
        <v>0</v>
      </c>
      <c r="I1035" s="53" t="e">
        <f t="shared" si="140"/>
        <v>#DIV/0!</v>
      </c>
      <c r="J1035" s="53" t="e">
        <f t="shared" si="141"/>
        <v>#DIV/0!</v>
      </c>
      <c r="K1035" s="53">
        <f t="shared" si="142"/>
        <v>0</v>
      </c>
      <c r="L1035" s="53">
        <f t="shared" si="143"/>
        <v>0</v>
      </c>
      <c r="M1035" s="53">
        <f t="shared" si="143"/>
        <v>0</v>
      </c>
      <c r="N1035" s="53" t="e">
        <f t="shared" si="144"/>
        <v>#DIV/0!</v>
      </c>
    </row>
    <row r="1036" spans="1:14" ht="15" customHeight="1" x14ac:dyDescent="0.2">
      <c r="A1036" s="58">
        <v>17</v>
      </c>
      <c r="B1036" s="61" t="s">
        <v>30</v>
      </c>
      <c r="C1036" s="53">
        <v>0</v>
      </c>
      <c r="D1036" s="53">
        <v>0</v>
      </c>
      <c r="E1036" s="53">
        <v>0</v>
      </c>
      <c r="F1036" s="53">
        <v>0</v>
      </c>
      <c r="G1036" s="53">
        <v>0</v>
      </c>
      <c r="H1036" s="53">
        <v>0</v>
      </c>
      <c r="I1036" s="53" t="e">
        <f t="shared" si="140"/>
        <v>#DIV/0!</v>
      </c>
      <c r="J1036" s="53" t="e">
        <f t="shared" si="141"/>
        <v>#DIV/0!</v>
      </c>
      <c r="K1036" s="53">
        <f t="shared" si="142"/>
        <v>0</v>
      </c>
      <c r="L1036" s="53">
        <f t="shared" ref="L1036:M1051" si="145">E1036+G1036</f>
        <v>0</v>
      </c>
      <c r="M1036" s="53">
        <f t="shared" si="145"/>
        <v>0</v>
      </c>
      <c r="N1036" s="53" t="e">
        <f t="shared" si="144"/>
        <v>#DIV/0!</v>
      </c>
    </row>
    <row r="1037" spans="1:14" ht="15" customHeight="1" x14ac:dyDescent="0.2">
      <c r="A1037" s="58">
        <v>18</v>
      </c>
      <c r="B1037" s="65" t="s">
        <v>31</v>
      </c>
      <c r="C1037" s="53">
        <v>0</v>
      </c>
      <c r="D1037" s="53">
        <v>0</v>
      </c>
      <c r="E1037" s="53">
        <v>0</v>
      </c>
      <c r="F1037" s="53">
        <v>0</v>
      </c>
      <c r="G1037" s="53">
        <v>0</v>
      </c>
      <c r="H1037" s="53">
        <v>0</v>
      </c>
      <c r="I1037" s="53" t="e">
        <f t="shared" si="140"/>
        <v>#DIV/0!</v>
      </c>
      <c r="J1037" s="53" t="e">
        <f t="shared" si="141"/>
        <v>#DIV/0!</v>
      </c>
      <c r="K1037" s="53">
        <f t="shared" si="142"/>
        <v>0</v>
      </c>
      <c r="L1037" s="53">
        <f t="shared" si="145"/>
        <v>0</v>
      </c>
      <c r="M1037" s="53">
        <f t="shared" si="145"/>
        <v>0</v>
      </c>
      <c r="N1037" s="53" t="e">
        <f t="shared" si="144"/>
        <v>#DIV/0!</v>
      </c>
    </row>
    <row r="1038" spans="1:14" ht="15" customHeight="1" x14ac:dyDescent="0.2">
      <c r="A1038" s="58">
        <v>19</v>
      </c>
      <c r="B1038" s="61" t="s">
        <v>32</v>
      </c>
      <c r="C1038" s="53">
        <v>0</v>
      </c>
      <c r="D1038" s="53">
        <v>0</v>
      </c>
      <c r="E1038" s="53">
        <v>389</v>
      </c>
      <c r="F1038" s="53">
        <v>687.89895999999999</v>
      </c>
      <c r="G1038" s="53">
        <v>0</v>
      </c>
      <c r="H1038" s="53">
        <v>0</v>
      </c>
      <c r="I1038" s="53" t="e">
        <f t="shared" si="140"/>
        <v>#DIV/0!</v>
      </c>
      <c r="J1038" s="53" t="e">
        <f t="shared" si="141"/>
        <v>#DIV/0!</v>
      </c>
      <c r="K1038" s="53">
        <f t="shared" si="142"/>
        <v>0</v>
      </c>
      <c r="L1038" s="53">
        <f t="shared" si="145"/>
        <v>389</v>
      </c>
      <c r="M1038" s="53">
        <f t="shared" si="145"/>
        <v>687.89895999999999</v>
      </c>
      <c r="N1038" s="53" t="e">
        <f t="shared" si="144"/>
        <v>#DIV/0!</v>
      </c>
    </row>
    <row r="1039" spans="1:14" ht="15" customHeight="1" x14ac:dyDescent="0.2">
      <c r="A1039" s="58">
        <v>20</v>
      </c>
      <c r="B1039" s="61" t="s">
        <v>33</v>
      </c>
      <c r="C1039" s="53">
        <v>0</v>
      </c>
      <c r="D1039" s="53">
        <v>0</v>
      </c>
      <c r="E1039" s="53">
        <v>0</v>
      </c>
      <c r="F1039" s="53">
        <v>0</v>
      </c>
      <c r="G1039" s="53">
        <v>0</v>
      </c>
      <c r="H1039" s="53">
        <v>0</v>
      </c>
      <c r="I1039" s="53" t="e">
        <f t="shared" si="140"/>
        <v>#DIV/0!</v>
      </c>
      <c r="J1039" s="53" t="e">
        <f t="shared" si="141"/>
        <v>#DIV/0!</v>
      </c>
      <c r="K1039" s="53">
        <f t="shared" si="142"/>
        <v>0</v>
      </c>
      <c r="L1039" s="53">
        <f t="shared" si="145"/>
        <v>0</v>
      </c>
      <c r="M1039" s="53">
        <f t="shared" si="145"/>
        <v>0</v>
      </c>
      <c r="N1039" s="53" t="e">
        <f t="shared" si="144"/>
        <v>#DIV/0!</v>
      </c>
    </row>
    <row r="1040" spans="1:14" ht="15" customHeight="1" x14ac:dyDescent="0.2">
      <c r="A1040" s="58">
        <v>21</v>
      </c>
      <c r="B1040" s="61" t="s">
        <v>34</v>
      </c>
      <c r="C1040" s="53">
        <v>0</v>
      </c>
      <c r="D1040" s="53">
        <v>0</v>
      </c>
      <c r="E1040" s="53">
        <v>0</v>
      </c>
      <c r="F1040" s="53">
        <v>0</v>
      </c>
      <c r="G1040" s="53">
        <v>0</v>
      </c>
      <c r="H1040" s="53">
        <v>0</v>
      </c>
      <c r="I1040" s="53" t="e">
        <f t="shared" si="140"/>
        <v>#DIV/0!</v>
      </c>
      <c r="J1040" s="53" t="e">
        <f t="shared" si="141"/>
        <v>#DIV/0!</v>
      </c>
      <c r="K1040" s="53">
        <f t="shared" si="142"/>
        <v>0</v>
      </c>
      <c r="L1040" s="53">
        <f t="shared" si="145"/>
        <v>0</v>
      </c>
      <c r="M1040" s="53">
        <f t="shared" si="145"/>
        <v>0</v>
      </c>
      <c r="N1040" s="53" t="e">
        <f t="shared" si="144"/>
        <v>#DIV/0!</v>
      </c>
    </row>
    <row r="1041" spans="1:14" ht="15" customHeight="1" x14ac:dyDescent="0.2">
      <c r="A1041" s="58">
        <v>22</v>
      </c>
      <c r="B1041" s="61" t="s">
        <v>35</v>
      </c>
      <c r="C1041" s="53">
        <v>391.77460317460321</v>
      </c>
      <c r="D1041" s="53">
        <v>169.17539682539683</v>
      </c>
      <c r="E1041" s="53">
        <v>192</v>
      </c>
      <c r="F1041" s="53">
        <v>569.90899999999999</v>
      </c>
      <c r="G1041" s="53">
        <v>0</v>
      </c>
      <c r="H1041" s="53">
        <v>0</v>
      </c>
      <c r="I1041" s="53">
        <f t="shared" si="140"/>
        <v>145.46859224205687</v>
      </c>
      <c r="J1041" s="53">
        <f t="shared" si="141"/>
        <v>0</v>
      </c>
      <c r="K1041" s="53">
        <f t="shared" si="142"/>
        <v>560.95000000000005</v>
      </c>
      <c r="L1041" s="53">
        <f t="shared" si="145"/>
        <v>192</v>
      </c>
      <c r="M1041" s="53">
        <f t="shared" si="145"/>
        <v>569.90899999999999</v>
      </c>
      <c r="N1041" s="53">
        <f t="shared" si="144"/>
        <v>101.59711204207147</v>
      </c>
    </row>
    <row r="1042" spans="1:14" ht="15" customHeight="1" x14ac:dyDescent="0.2">
      <c r="A1042" s="58">
        <v>23</v>
      </c>
      <c r="B1042" s="61" t="s">
        <v>36</v>
      </c>
      <c r="C1042" s="53">
        <v>0</v>
      </c>
      <c r="D1042" s="53">
        <v>0</v>
      </c>
      <c r="E1042" s="53">
        <v>0</v>
      </c>
      <c r="F1042" s="53">
        <v>0</v>
      </c>
      <c r="G1042" s="53">
        <v>0</v>
      </c>
      <c r="H1042" s="53">
        <v>0</v>
      </c>
      <c r="I1042" s="53" t="e">
        <f t="shared" si="140"/>
        <v>#DIV/0!</v>
      </c>
      <c r="J1042" s="53" t="e">
        <f t="shared" si="141"/>
        <v>#DIV/0!</v>
      </c>
      <c r="K1042" s="53">
        <f t="shared" si="142"/>
        <v>0</v>
      </c>
      <c r="L1042" s="53">
        <f t="shared" si="145"/>
        <v>0</v>
      </c>
      <c r="M1042" s="53">
        <f t="shared" si="145"/>
        <v>0</v>
      </c>
      <c r="N1042" s="53" t="e">
        <f t="shared" si="144"/>
        <v>#DIV/0!</v>
      </c>
    </row>
    <row r="1043" spans="1:14" ht="15" customHeight="1" x14ac:dyDescent="0.2">
      <c r="A1043" s="58">
        <v>24</v>
      </c>
      <c r="B1043" s="59" t="s">
        <v>37</v>
      </c>
      <c r="C1043" s="53">
        <v>71.475880000000004</v>
      </c>
      <c r="D1043" s="53">
        <v>18.544119999999992</v>
      </c>
      <c r="E1043" s="53">
        <v>117</v>
      </c>
      <c r="F1043" s="53">
        <v>135.13018</v>
      </c>
      <c r="G1043" s="53">
        <v>0</v>
      </c>
      <c r="H1043" s="53">
        <v>0</v>
      </c>
      <c r="I1043" s="53">
        <f t="shared" si="140"/>
        <v>189.05703574408597</v>
      </c>
      <c r="J1043" s="53">
        <f t="shared" si="141"/>
        <v>0</v>
      </c>
      <c r="K1043" s="53">
        <f t="shared" si="142"/>
        <v>90.02</v>
      </c>
      <c r="L1043" s="53">
        <f t="shared" si="145"/>
        <v>117</v>
      </c>
      <c r="M1043" s="53">
        <f t="shared" si="145"/>
        <v>135.13018</v>
      </c>
      <c r="N1043" s="53">
        <f t="shared" si="144"/>
        <v>150.11128638080427</v>
      </c>
    </row>
    <row r="1044" spans="1:14" ht="15" customHeight="1" x14ac:dyDescent="0.2">
      <c r="A1044" s="58">
        <v>25</v>
      </c>
      <c r="B1044" s="61" t="s">
        <v>38</v>
      </c>
      <c r="C1044" s="53">
        <v>0</v>
      </c>
      <c r="D1044" s="53">
        <v>0</v>
      </c>
      <c r="E1044" s="53">
        <v>0</v>
      </c>
      <c r="F1044" s="53">
        <v>0</v>
      </c>
      <c r="G1044" s="53">
        <v>0</v>
      </c>
      <c r="H1044" s="53">
        <v>0</v>
      </c>
      <c r="I1044" s="53" t="e">
        <f t="shared" si="140"/>
        <v>#DIV/0!</v>
      </c>
      <c r="J1044" s="53" t="e">
        <f t="shared" si="141"/>
        <v>#DIV/0!</v>
      </c>
      <c r="K1044" s="53">
        <f t="shared" si="142"/>
        <v>0</v>
      </c>
      <c r="L1044" s="53">
        <f t="shared" si="145"/>
        <v>0</v>
      </c>
      <c r="M1044" s="53">
        <f t="shared" si="145"/>
        <v>0</v>
      </c>
      <c r="N1044" s="53" t="e">
        <f t="shared" si="144"/>
        <v>#DIV/0!</v>
      </c>
    </row>
    <row r="1045" spans="1:14" ht="15" customHeight="1" x14ac:dyDescent="0.2">
      <c r="A1045" s="58">
        <v>26</v>
      </c>
      <c r="B1045" s="61" t="s">
        <v>39</v>
      </c>
      <c r="C1045" s="53">
        <v>133.8998224862269</v>
      </c>
      <c r="D1045" s="53">
        <v>72.100177513773104</v>
      </c>
      <c r="E1045" s="53">
        <v>1998</v>
      </c>
      <c r="F1045" s="53">
        <v>5047.0363399999997</v>
      </c>
      <c r="G1045" s="53">
        <v>0</v>
      </c>
      <c r="H1045" s="53">
        <v>0</v>
      </c>
      <c r="I1045" s="53">
        <f t="shared" si="140"/>
        <v>3769.2629058706516</v>
      </c>
      <c r="J1045" s="53">
        <f t="shared" si="141"/>
        <v>0</v>
      </c>
      <c r="K1045" s="53">
        <f t="shared" si="142"/>
        <v>206</v>
      </c>
      <c r="L1045" s="53">
        <f t="shared" si="145"/>
        <v>1998</v>
      </c>
      <c r="M1045" s="53">
        <f t="shared" si="145"/>
        <v>5047.0363399999997</v>
      </c>
      <c r="N1045" s="53">
        <f t="shared" si="144"/>
        <v>2450.017640776699</v>
      </c>
    </row>
    <row r="1046" spans="1:14" ht="15" customHeight="1" x14ac:dyDescent="0.2">
      <c r="A1046" s="58">
        <v>27</v>
      </c>
      <c r="B1046" s="61" t="s">
        <v>40</v>
      </c>
      <c r="C1046" s="53">
        <v>0</v>
      </c>
      <c r="D1046" s="53">
        <v>0</v>
      </c>
      <c r="E1046" s="53">
        <v>103</v>
      </c>
      <c r="F1046" s="53">
        <v>177.87411</v>
      </c>
      <c r="G1046" s="53">
        <v>0</v>
      </c>
      <c r="H1046" s="53">
        <v>0</v>
      </c>
      <c r="I1046" s="53" t="e">
        <f t="shared" si="140"/>
        <v>#DIV/0!</v>
      </c>
      <c r="J1046" s="53" t="e">
        <f t="shared" si="141"/>
        <v>#DIV/0!</v>
      </c>
      <c r="K1046" s="53">
        <f t="shared" si="142"/>
        <v>0</v>
      </c>
      <c r="L1046" s="53">
        <f t="shared" si="145"/>
        <v>103</v>
      </c>
      <c r="M1046" s="53">
        <f t="shared" si="145"/>
        <v>177.87411</v>
      </c>
      <c r="N1046" s="53" t="e">
        <f t="shared" si="144"/>
        <v>#DIV/0!</v>
      </c>
    </row>
    <row r="1047" spans="1:14" ht="15" customHeight="1" x14ac:dyDescent="0.2">
      <c r="A1047" s="58">
        <v>28</v>
      </c>
      <c r="B1047" s="61" t="s">
        <v>41</v>
      </c>
      <c r="C1047" s="53">
        <v>40.376633392539972</v>
      </c>
      <c r="D1047" s="53">
        <v>49.68336660746003</v>
      </c>
      <c r="E1047" s="53">
        <v>912</v>
      </c>
      <c r="F1047" s="53">
        <v>1465.9382800000001</v>
      </c>
      <c r="G1047" s="53">
        <v>0</v>
      </c>
      <c r="H1047" s="53">
        <v>0</v>
      </c>
      <c r="I1047" s="53">
        <f t="shared" si="140"/>
        <v>3630.6600051277387</v>
      </c>
      <c r="J1047" s="53">
        <f t="shared" si="141"/>
        <v>0</v>
      </c>
      <c r="K1047" s="53">
        <f t="shared" si="142"/>
        <v>90.06</v>
      </c>
      <c r="L1047" s="53">
        <f t="shared" si="145"/>
        <v>912</v>
      </c>
      <c r="M1047" s="53">
        <f t="shared" si="145"/>
        <v>1465.9382800000001</v>
      </c>
      <c r="N1047" s="53">
        <f t="shared" si="144"/>
        <v>1627.7351543415502</v>
      </c>
    </row>
    <row r="1048" spans="1:14" ht="15" customHeight="1" x14ac:dyDescent="0.2">
      <c r="A1048" s="58">
        <v>29</v>
      </c>
      <c r="B1048" s="61" t="s">
        <v>42</v>
      </c>
      <c r="C1048" s="53">
        <v>1846.6281310211946</v>
      </c>
      <c r="D1048" s="53">
        <v>1353.3718689788054</v>
      </c>
      <c r="E1048" s="53">
        <v>1153</v>
      </c>
      <c r="F1048" s="53">
        <v>1578.2194</v>
      </c>
      <c r="G1048" s="53">
        <v>0</v>
      </c>
      <c r="H1048" s="53">
        <v>0</v>
      </c>
      <c r="I1048" s="53">
        <f t="shared" si="140"/>
        <v>85.464927858931546</v>
      </c>
      <c r="J1048" s="53">
        <f t="shared" si="141"/>
        <v>0</v>
      </c>
      <c r="K1048" s="53">
        <f t="shared" si="142"/>
        <v>3200</v>
      </c>
      <c r="L1048" s="53">
        <f t="shared" si="145"/>
        <v>1153</v>
      </c>
      <c r="M1048" s="53">
        <f t="shared" si="145"/>
        <v>1578.2194</v>
      </c>
      <c r="N1048" s="53">
        <f t="shared" si="144"/>
        <v>49.319356249999998</v>
      </c>
    </row>
    <row r="1049" spans="1:14" ht="15" customHeight="1" x14ac:dyDescent="0.2">
      <c r="A1049" s="58">
        <v>30</v>
      </c>
      <c r="B1049" s="61" t="s">
        <v>43</v>
      </c>
      <c r="C1049" s="53">
        <v>1585.3968253968253</v>
      </c>
      <c r="D1049" s="53">
        <v>614.60317460317469</v>
      </c>
      <c r="E1049" s="53">
        <v>782</v>
      </c>
      <c r="F1049" s="53">
        <v>1182</v>
      </c>
      <c r="G1049" s="53">
        <v>0</v>
      </c>
      <c r="H1049" s="53">
        <v>0</v>
      </c>
      <c r="I1049" s="53">
        <f t="shared" si="140"/>
        <v>74.555466559871846</v>
      </c>
      <c r="J1049" s="53">
        <f t="shared" si="141"/>
        <v>0</v>
      </c>
      <c r="K1049" s="53">
        <f t="shared" si="142"/>
        <v>2200</v>
      </c>
      <c r="L1049" s="53">
        <f t="shared" si="145"/>
        <v>782</v>
      </c>
      <c r="M1049" s="53">
        <f t="shared" si="145"/>
        <v>1182</v>
      </c>
      <c r="N1049" s="53">
        <f t="shared" si="144"/>
        <v>53.727272727272727</v>
      </c>
    </row>
    <row r="1050" spans="1:14" ht="15" customHeight="1" x14ac:dyDescent="0.2">
      <c r="A1050" s="58">
        <v>31</v>
      </c>
      <c r="B1050" s="61" t="s">
        <v>44</v>
      </c>
      <c r="C1050" s="53">
        <v>243.02902505581741</v>
      </c>
      <c r="D1050" s="53">
        <v>71.970974944182586</v>
      </c>
      <c r="E1050" s="53">
        <v>877</v>
      </c>
      <c r="F1050" s="53">
        <v>1302.7477699999999</v>
      </c>
      <c r="G1050" s="53">
        <v>0</v>
      </c>
      <c r="H1050" s="53">
        <v>0</v>
      </c>
      <c r="I1050" s="53">
        <f t="shared" si="140"/>
        <v>536.04616555606594</v>
      </c>
      <c r="J1050" s="53">
        <f t="shared" si="141"/>
        <v>0</v>
      </c>
      <c r="K1050" s="53">
        <f t="shared" si="142"/>
        <v>315</v>
      </c>
      <c r="L1050" s="53">
        <f t="shared" si="145"/>
        <v>877</v>
      </c>
      <c r="M1050" s="53">
        <f t="shared" si="145"/>
        <v>1302.7477699999999</v>
      </c>
      <c r="N1050" s="53">
        <f t="shared" si="144"/>
        <v>413.57072063492063</v>
      </c>
    </row>
    <row r="1051" spans="1:14" ht="15" customHeight="1" x14ac:dyDescent="0.2">
      <c r="A1051" s="58">
        <v>32</v>
      </c>
      <c r="B1051" s="61" t="s">
        <v>45</v>
      </c>
      <c r="C1051" s="53">
        <v>614.41648625898233</v>
      </c>
      <c r="D1051" s="53">
        <v>1428.5835137410177</v>
      </c>
      <c r="E1051" s="53">
        <v>522</v>
      </c>
      <c r="F1051" s="53">
        <v>833.73266999999998</v>
      </c>
      <c r="G1051" s="53">
        <v>0</v>
      </c>
      <c r="H1051" s="53">
        <v>0</v>
      </c>
      <c r="I1051" s="53">
        <f t="shared" si="140"/>
        <v>135.69503563883438</v>
      </c>
      <c r="J1051" s="53">
        <f t="shared" si="141"/>
        <v>0</v>
      </c>
      <c r="K1051" s="53">
        <f t="shared" si="142"/>
        <v>2043</v>
      </c>
      <c r="L1051" s="53">
        <f t="shared" si="145"/>
        <v>522</v>
      </c>
      <c r="M1051" s="53">
        <f t="shared" si="145"/>
        <v>833.73266999999998</v>
      </c>
      <c r="N1051" s="53">
        <f t="shared" si="144"/>
        <v>40.809234948604995</v>
      </c>
    </row>
    <row r="1052" spans="1:14" ht="15" customHeight="1" x14ac:dyDescent="0.2">
      <c r="A1052" s="58">
        <v>33</v>
      </c>
      <c r="B1052" s="61" t="s">
        <v>46</v>
      </c>
      <c r="C1052" s="53">
        <v>124.04627181818182</v>
      </c>
      <c r="D1052" s="53">
        <v>39.573728181818183</v>
      </c>
      <c r="E1052" s="53">
        <v>807</v>
      </c>
      <c r="F1052" s="53">
        <v>1415.4881700000001</v>
      </c>
      <c r="G1052" s="53">
        <v>0</v>
      </c>
      <c r="H1052" s="53">
        <v>0</v>
      </c>
      <c r="I1052" s="53">
        <f t="shared" si="140"/>
        <v>1141.0969062211896</v>
      </c>
      <c r="J1052" s="53">
        <f t="shared" si="141"/>
        <v>0</v>
      </c>
      <c r="K1052" s="53">
        <f t="shared" si="142"/>
        <v>163.62</v>
      </c>
      <c r="L1052" s="53">
        <f t="shared" ref="L1052:M1056" si="146">E1052+G1052</f>
        <v>807</v>
      </c>
      <c r="M1052" s="53">
        <f t="shared" si="146"/>
        <v>1415.4881700000001</v>
      </c>
      <c r="N1052" s="53">
        <f t="shared" si="144"/>
        <v>865.10705903923724</v>
      </c>
    </row>
    <row r="1053" spans="1:14" ht="15" customHeight="1" x14ac:dyDescent="0.2">
      <c r="A1053" s="58">
        <v>34</v>
      </c>
      <c r="B1053" s="61" t="s">
        <v>47</v>
      </c>
      <c r="C1053" s="53">
        <v>0</v>
      </c>
      <c r="D1053" s="53">
        <v>0</v>
      </c>
      <c r="E1053" s="53">
        <v>0</v>
      </c>
      <c r="F1053" s="53">
        <v>0</v>
      </c>
      <c r="G1053" s="53">
        <v>0</v>
      </c>
      <c r="H1053" s="53">
        <v>0</v>
      </c>
      <c r="I1053" s="53" t="e">
        <f t="shared" si="140"/>
        <v>#DIV/0!</v>
      </c>
      <c r="J1053" s="53" t="e">
        <f t="shared" si="141"/>
        <v>#DIV/0!</v>
      </c>
      <c r="K1053" s="53">
        <f t="shared" si="142"/>
        <v>0</v>
      </c>
      <c r="L1053" s="53">
        <f t="shared" si="146"/>
        <v>0</v>
      </c>
      <c r="M1053" s="53">
        <f t="shared" si="146"/>
        <v>0</v>
      </c>
      <c r="N1053" s="53" t="e">
        <f t="shared" si="144"/>
        <v>#DIV/0!</v>
      </c>
    </row>
    <row r="1054" spans="1:14" ht="15" customHeight="1" x14ac:dyDescent="0.2">
      <c r="A1054" s="58">
        <v>35</v>
      </c>
      <c r="B1054" s="61" t="s">
        <v>48</v>
      </c>
      <c r="C1054" s="53">
        <v>0</v>
      </c>
      <c r="D1054" s="53">
        <v>0</v>
      </c>
      <c r="E1054" s="53">
        <v>0</v>
      </c>
      <c r="F1054" s="53">
        <v>0</v>
      </c>
      <c r="G1054" s="53">
        <v>0</v>
      </c>
      <c r="H1054" s="53">
        <v>0</v>
      </c>
      <c r="I1054" s="53" t="e">
        <f t="shared" si="140"/>
        <v>#DIV/0!</v>
      </c>
      <c r="J1054" s="53" t="e">
        <f t="shared" si="141"/>
        <v>#DIV/0!</v>
      </c>
      <c r="K1054" s="53">
        <f t="shared" si="142"/>
        <v>0</v>
      </c>
      <c r="L1054" s="53">
        <f t="shared" si="146"/>
        <v>0</v>
      </c>
      <c r="M1054" s="53">
        <f t="shared" si="146"/>
        <v>0</v>
      </c>
      <c r="N1054" s="53" t="e">
        <f t="shared" si="144"/>
        <v>#DIV/0!</v>
      </c>
    </row>
    <row r="1055" spans="1:14" ht="15" customHeight="1" x14ac:dyDescent="0.2">
      <c r="A1055" s="58">
        <v>36</v>
      </c>
      <c r="B1055" s="61" t="s">
        <v>49</v>
      </c>
      <c r="C1055" s="53">
        <v>0</v>
      </c>
      <c r="D1055" s="53">
        <v>0</v>
      </c>
      <c r="E1055" s="53">
        <v>0</v>
      </c>
      <c r="F1055" s="53">
        <v>0</v>
      </c>
      <c r="G1055" s="53">
        <v>0</v>
      </c>
      <c r="H1055" s="53">
        <v>0</v>
      </c>
      <c r="I1055" s="53" t="e">
        <f t="shared" si="140"/>
        <v>#DIV/0!</v>
      </c>
      <c r="J1055" s="53" t="e">
        <f t="shared" si="141"/>
        <v>#DIV/0!</v>
      </c>
      <c r="K1055" s="53">
        <f t="shared" si="142"/>
        <v>0</v>
      </c>
      <c r="L1055" s="53">
        <f t="shared" si="146"/>
        <v>0</v>
      </c>
      <c r="M1055" s="53">
        <f t="shared" si="146"/>
        <v>0</v>
      </c>
      <c r="N1055" s="53" t="e">
        <f t="shared" si="144"/>
        <v>#DIV/0!</v>
      </c>
    </row>
    <row r="1056" spans="1:14" ht="15" customHeight="1" x14ac:dyDescent="0.2">
      <c r="A1056" s="66"/>
      <c r="B1056" s="67" t="s">
        <v>6</v>
      </c>
      <c r="C1056" s="54">
        <f t="shared" ref="C1056:H1056" si="147">SUM(C1020:C1055)</f>
        <v>9288.6603905928205</v>
      </c>
      <c r="D1056" s="54">
        <f t="shared" si="147"/>
        <v>7715.2896094071812</v>
      </c>
      <c r="E1056" s="54">
        <f t="shared" si="147"/>
        <v>13472</v>
      </c>
      <c r="F1056" s="54">
        <f t="shared" si="147"/>
        <v>25774.514900000002</v>
      </c>
      <c r="G1056" s="54">
        <f t="shared" si="147"/>
        <v>0</v>
      </c>
      <c r="H1056" s="54">
        <f t="shared" si="147"/>
        <v>0</v>
      </c>
      <c r="I1056" s="54">
        <f t="shared" si="140"/>
        <v>277.48366089585306</v>
      </c>
      <c r="J1056" s="54">
        <f t="shared" si="141"/>
        <v>0</v>
      </c>
      <c r="K1056" s="54">
        <f t="shared" si="142"/>
        <v>17003.95</v>
      </c>
      <c r="L1056" s="54">
        <f t="shared" si="146"/>
        <v>13472</v>
      </c>
      <c r="M1056" s="54">
        <f t="shared" si="146"/>
        <v>25774.514900000002</v>
      </c>
      <c r="N1056" s="54">
        <f t="shared" si="144"/>
        <v>151.57957356967057</v>
      </c>
    </row>
    <row r="1057" spans="1:14" ht="15" customHeight="1" x14ac:dyDescent="0.2">
      <c r="A1057" s="109" t="s">
        <v>81</v>
      </c>
      <c r="B1057" s="109"/>
      <c r="C1057" s="109"/>
      <c r="D1057" s="109"/>
      <c r="E1057" s="109"/>
      <c r="F1057" s="109"/>
      <c r="G1057" s="109"/>
      <c r="H1057" s="109"/>
      <c r="I1057" s="109"/>
      <c r="J1057" s="109"/>
      <c r="K1057" s="109"/>
      <c r="L1057" s="109"/>
      <c r="M1057" s="109"/>
      <c r="N1057" s="109"/>
    </row>
    <row r="1058" spans="1:14" ht="15" customHeight="1" x14ac:dyDescent="0.2">
      <c r="A1058" s="110"/>
      <c r="B1058" s="110"/>
      <c r="C1058" s="110"/>
      <c r="D1058" s="110"/>
      <c r="E1058" s="110"/>
      <c r="F1058" s="110"/>
      <c r="G1058" s="110"/>
      <c r="H1058" s="110"/>
      <c r="I1058" s="110"/>
      <c r="J1058" s="110"/>
      <c r="K1058" s="110"/>
      <c r="L1058" s="110"/>
      <c r="M1058" s="110"/>
      <c r="N1058" s="110"/>
    </row>
    <row r="1059" spans="1:14" ht="15" customHeight="1" x14ac:dyDescent="0.2">
      <c r="A1059" s="111" t="str">
        <f>A3</f>
        <v>Disbursements under Crop Loans - 30.09.2020</v>
      </c>
      <c r="B1059" s="111"/>
      <c r="C1059" s="111"/>
      <c r="D1059" s="111"/>
      <c r="E1059" s="111"/>
      <c r="F1059" s="111"/>
      <c r="G1059" s="111"/>
      <c r="H1059" s="111"/>
      <c r="I1059" s="111"/>
      <c r="J1059" s="111"/>
      <c r="K1059" s="111"/>
      <c r="L1059" s="111"/>
      <c r="M1059" s="111"/>
      <c r="N1059" s="111"/>
    </row>
    <row r="1060" spans="1:14" ht="15" customHeight="1" x14ac:dyDescent="0.2">
      <c r="A1060" s="56"/>
      <c r="B1060" s="56"/>
      <c r="C1060" s="56"/>
      <c r="D1060" s="56"/>
      <c r="E1060" s="56"/>
      <c r="F1060" s="56"/>
      <c r="G1060" s="56"/>
      <c r="H1060" s="56"/>
      <c r="I1060" s="56"/>
      <c r="J1060" s="56"/>
      <c r="K1060" s="112" t="s">
        <v>2</v>
      </c>
      <c r="L1060" s="112"/>
      <c r="M1060" s="112"/>
      <c r="N1060" s="112"/>
    </row>
    <row r="1061" spans="1:14" ht="39.950000000000003" customHeight="1" x14ac:dyDescent="0.2">
      <c r="A1061" s="113" t="s">
        <v>3</v>
      </c>
      <c r="B1061" s="113" t="s">
        <v>56</v>
      </c>
      <c r="C1061" s="102" t="str">
        <f>C5</f>
        <v>Crop Loan Target 
ACP 2020-21</v>
      </c>
      <c r="D1061" s="102"/>
      <c r="E1061" s="116" t="str">
        <f>E5</f>
        <v>Cumulative Achievement from 
01.04.2020</v>
      </c>
      <c r="F1061" s="117"/>
      <c r="G1061" s="117"/>
      <c r="H1061" s="118"/>
      <c r="I1061" s="102" t="s">
        <v>5</v>
      </c>
      <c r="J1061" s="102"/>
      <c r="K1061" s="102" t="s">
        <v>6</v>
      </c>
      <c r="L1061" s="102"/>
      <c r="M1061" s="102"/>
      <c r="N1061" s="102"/>
    </row>
    <row r="1062" spans="1:14" ht="15" customHeight="1" x14ac:dyDescent="0.2">
      <c r="A1062" s="114"/>
      <c r="B1062" s="114"/>
      <c r="C1062" s="103" t="s">
        <v>7</v>
      </c>
      <c r="D1062" s="103" t="s">
        <v>8</v>
      </c>
      <c r="E1062" s="105" t="s">
        <v>7</v>
      </c>
      <c r="F1062" s="106"/>
      <c r="G1062" s="105" t="s">
        <v>8</v>
      </c>
      <c r="H1062" s="106"/>
      <c r="I1062" s="103" t="s">
        <v>7</v>
      </c>
      <c r="J1062" s="103" t="s">
        <v>8</v>
      </c>
      <c r="K1062" s="103" t="s">
        <v>9</v>
      </c>
      <c r="L1062" s="107" t="s">
        <v>10</v>
      </c>
      <c r="M1062" s="107"/>
      <c r="N1062" s="103" t="s">
        <v>11</v>
      </c>
    </row>
    <row r="1063" spans="1:14" ht="15" customHeight="1" x14ac:dyDescent="0.2">
      <c r="A1063" s="115"/>
      <c r="B1063" s="115"/>
      <c r="C1063" s="104"/>
      <c r="D1063" s="104"/>
      <c r="E1063" s="57" t="s">
        <v>12</v>
      </c>
      <c r="F1063" s="57" t="s">
        <v>13</v>
      </c>
      <c r="G1063" s="57" t="s">
        <v>12</v>
      </c>
      <c r="H1063" s="57" t="s">
        <v>13</v>
      </c>
      <c r="I1063" s="104"/>
      <c r="J1063" s="104"/>
      <c r="K1063" s="104"/>
      <c r="L1063" s="57" t="s">
        <v>12</v>
      </c>
      <c r="M1063" s="57" t="s">
        <v>13</v>
      </c>
      <c r="N1063" s="104"/>
    </row>
    <row r="1064" spans="1:14" ht="15" customHeight="1" x14ac:dyDescent="0.2">
      <c r="A1064" s="58">
        <v>1</v>
      </c>
      <c r="B1064" s="61" t="s">
        <v>14</v>
      </c>
      <c r="C1064" s="53">
        <v>7516.0202427601444</v>
      </c>
      <c r="D1064" s="53">
        <v>4054.2497572398561</v>
      </c>
      <c r="E1064" s="53">
        <v>3302</v>
      </c>
      <c r="F1064" s="53">
        <v>10385.422064600009</v>
      </c>
      <c r="G1064" s="53">
        <v>0</v>
      </c>
      <c r="H1064" s="53">
        <v>0</v>
      </c>
      <c r="I1064" s="53">
        <f t="shared" ref="I1064:I1100" si="148">(F1064/C1064)*100</f>
        <v>138.17714334396365</v>
      </c>
      <c r="J1064" s="53">
        <f t="shared" ref="J1064:J1100" si="149">(H1064/D1064)*100</f>
        <v>0</v>
      </c>
      <c r="K1064" s="53">
        <f t="shared" ref="K1064:K1100" si="150">C1064+D1064</f>
        <v>11570.27</v>
      </c>
      <c r="L1064" s="53">
        <f t="shared" ref="L1064:M1100" si="151">E1064+G1064</f>
        <v>3302</v>
      </c>
      <c r="M1064" s="53">
        <f t="shared" si="151"/>
        <v>10385.422064600009</v>
      </c>
      <c r="N1064" s="53">
        <f t="shared" ref="N1064:N1100" si="152">(M1064/K1064)*100</f>
        <v>89.759548088333361</v>
      </c>
    </row>
    <row r="1065" spans="1:14" ht="15" customHeight="1" x14ac:dyDescent="0.2">
      <c r="A1065" s="58">
        <v>2</v>
      </c>
      <c r="B1065" s="61" t="s">
        <v>15</v>
      </c>
      <c r="C1065" s="53">
        <v>1710</v>
      </c>
      <c r="D1065" s="53">
        <v>90</v>
      </c>
      <c r="E1065" s="53">
        <v>380</v>
      </c>
      <c r="F1065" s="53">
        <v>892.94564190000051</v>
      </c>
      <c r="G1065" s="53">
        <v>0</v>
      </c>
      <c r="H1065" s="53">
        <v>0</v>
      </c>
      <c r="I1065" s="53">
        <f t="shared" si="148"/>
        <v>52.219043385964945</v>
      </c>
      <c r="J1065" s="53">
        <f t="shared" si="149"/>
        <v>0</v>
      </c>
      <c r="K1065" s="53">
        <f t="shared" si="150"/>
        <v>1800</v>
      </c>
      <c r="L1065" s="53">
        <f t="shared" si="151"/>
        <v>380</v>
      </c>
      <c r="M1065" s="53">
        <f t="shared" si="151"/>
        <v>892.94564190000051</v>
      </c>
      <c r="N1065" s="53">
        <f t="shared" si="152"/>
        <v>49.608091216666693</v>
      </c>
    </row>
    <row r="1066" spans="1:14" ht="15" customHeight="1" x14ac:dyDescent="0.2">
      <c r="A1066" s="58">
        <v>3</v>
      </c>
      <c r="B1066" s="61" t="s">
        <v>16</v>
      </c>
      <c r="C1066" s="53">
        <v>2800</v>
      </c>
      <c r="D1066" s="53">
        <v>700</v>
      </c>
      <c r="E1066" s="53">
        <v>573</v>
      </c>
      <c r="F1066" s="53">
        <v>1822</v>
      </c>
      <c r="G1066" s="53">
        <v>0</v>
      </c>
      <c r="H1066" s="53">
        <v>0</v>
      </c>
      <c r="I1066" s="53">
        <f t="shared" si="148"/>
        <v>65.071428571428569</v>
      </c>
      <c r="J1066" s="53">
        <f t="shared" si="149"/>
        <v>0</v>
      </c>
      <c r="K1066" s="53">
        <f t="shared" si="150"/>
        <v>3500</v>
      </c>
      <c r="L1066" s="53">
        <f t="shared" si="151"/>
        <v>573</v>
      </c>
      <c r="M1066" s="53">
        <f t="shared" si="151"/>
        <v>1822</v>
      </c>
      <c r="N1066" s="53">
        <f t="shared" si="152"/>
        <v>52.057142857142857</v>
      </c>
    </row>
    <row r="1067" spans="1:14" ht="15" customHeight="1" x14ac:dyDescent="0.2">
      <c r="A1067" s="58">
        <v>4</v>
      </c>
      <c r="B1067" s="61" t="s">
        <v>17</v>
      </c>
      <c r="C1067" s="53">
        <v>8077.5212870320856</v>
      </c>
      <c r="D1067" s="53">
        <v>2021.6587129679147</v>
      </c>
      <c r="E1067" s="53">
        <v>3263</v>
      </c>
      <c r="F1067" s="53">
        <v>7715.83</v>
      </c>
      <c r="G1067" s="53">
        <v>0</v>
      </c>
      <c r="H1067" s="53">
        <v>0</v>
      </c>
      <c r="I1067" s="53">
        <f t="shared" si="148"/>
        <v>95.522249039284418</v>
      </c>
      <c r="J1067" s="53">
        <f t="shared" si="149"/>
        <v>0</v>
      </c>
      <c r="K1067" s="53">
        <f t="shared" si="150"/>
        <v>10099.18</v>
      </c>
      <c r="L1067" s="53">
        <f t="shared" si="151"/>
        <v>3263</v>
      </c>
      <c r="M1067" s="53">
        <f t="shared" si="151"/>
        <v>7715.83</v>
      </c>
      <c r="N1067" s="53">
        <f t="shared" si="152"/>
        <v>76.400559253325511</v>
      </c>
    </row>
    <row r="1068" spans="1:14" ht="15" customHeight="1" x14ac:dyDescent="0.2">
      <c r="A1068" s="58">
        <v>5</v>
      </c>
      <c r="B1068" s="61" t="s">
        <v>18</v>
      </c>
      <c r="C1068" s="53">
        <v>2714.2857142857142</v>
      </c>
      <c r="D1068" s="53">
        <v>685.71428571428578</v>
      </c>
      <c r="E1068" s="53">
        <v>223</v>
      </c>
      <c r="F1068" s="53">
        <v>625.48106670000027</v>
      </c>
      <c r="G1068" s="53">
        <v>0</v>
      </c>
      <c r="H1068" s="53">
        <v>0</v>
      </c>
      <c r="I1068" s="53">
        <f t="shared" si="148"/>
        <v>23.044039299473695</v>
      </c>
      <c r="J1068" s="53">
        <f t="shared" si="149"/>
        <v>0</v>
      </c>
      <c r="K1068" s="53">
        <f t="shared" si="150"/>
        <v>3400</v>
      </c>
      <c r="L1068" s="53">
        <f t="shared" si="151"/>
        <v>223</v>
      </c>
      <c r="M1068" s="53">
        <f t="shared" si="151"/>
        <v>625.48106670000027</v>
      </c>
      <c r="N1068" s="53">
        <f t="shared" si="152"/>
        <v>18.396501961764713</v>
      </c>
    </row>
    <row r="1069" spans="1:14" ht="15" customHeight="1" x14ac:dyDescent="0.2">
      <c r="A1069" s="58">
        <v>6</v>
      </c>
      <c r="B1069" s="61" t="s">
        <v>19</v>
      </c>
      <c r="C1069" s="53">
        <v>524.1064057525524</v>
      </c>
      <c r="D1069" s="53">
        <v>35.903594247447586</v>
      </c>
      <c r="E1069" s="53">
        <v>131</v>
      </c>
      <c r="F1069" s="53">
        <v>317</v>
      </c>
      <c r="G1069" s="53">
        <v>0</v>
      </c>
      <c r="H1069" s="53">
        <v>0</v>
      </c>
      <c r="I1069" s="53">
        <f t="shared" si="148"/>
        <v>60.483901078222267</v>
      </c>
      <c r="J1069" s="53">
        <f t="shared" si="149"/>
        <v>0</v>
      </c>
      <c r="K1069" s="53">
        <f t="shared" si="150"/>
        <v>560.01</v>
      </c>
      <c r="L1069" s="53">
        <f t="shared" si="151"/>
        <v>131</v>
      </c>
      <c r="M1069" s="53">
        <f t="shared" si="151"/>
        <v>317</v>
      </c>
      <c r="N1069" s="53">
        <f t="shared" si="152"/>
        <v>56.606132033356552</v>
      </c>
    </row>
    <row r="1070" spans="1:14" ht="15" customHeight="1" x14ac:dyDescent="0.2">
      <c r="A1070" s="58">
        <v>7</v>
      </c>
      <c r="B1070" s="61" t="s">
        <v>20</v>
      </c>
      <c r="C1070" s="53">
        <v>11137.509053597296</v>
      </c>
      <c r="D1070" s="53">
        <v>1237.4909464027041</v>
      </c>
      <c r="E1070" s="53">
        <v>1132</v>
      </c>
      <c r="F1070" s="53">
        <v>2546.87</v>
      </c>
      <c r="G1070" s="53">
        <v>0</v>
      </c>
      <c r="H1070" s="53">
        <v>0</v>
      </c>
      <c r="I1070" s="53">
        <f t="shared" si="148"/>
        <v>22.867501052018344</v>
      </c>
      <c r="J1070" s="53">
        <f t="shared" si="149"/>
        <v>0</v>
      </c>
      <c r="K1070" s="53">
        <f t="shared" si="150"/>
        <v>12375</v>
      </c>
      <c r="L1070" s="53">
        <f t="shared" si="151"/>
        <v>1132</v>
      </c>
      <c r="M1070" s="53">
        <f t="shared" si="151"/>
        <v>2546.87</v>
      </c>
      <c r="N1070" s="53">
        <f t="shared" si="152"/>
        <v>20.580767676767675</v>
      </c>
    </row>
    <row r="1071" spans="1:14" ht="15" customHeight="1" x14ac:dyDescent="0.2">
      <c r="A1071" s="58">
        <v>8</v>
      </c>
      <c r="B1071" s="61" t="s">
        <v>21</v>
      </c>
      <c r="C1071" s="53">
        <v>1330.3571428571429</v>
      </c>
      <c r="D1071" s="53">
        <v>159.64285714285711</v>
      </c>
      <c r="E1071" s="53">
        <v>346</v>
      </c>
      <c r="F1071" s="53">
        <v>825.04</v>
      </c>
      <c r="G1071" s="53">
        <v>0</v>
      </c>
      <c r="H1071" s="53">
        <v>0</v>
      </c>
      <c r="I1071" s="53">
        <f t="shared" si="148"/>
        <v>62.016429530201336</v>
      </c>
      <c r="J1071" s="53">
        <f t="shared" si="149"/>
        <v>0</v>
      </c>
      <c r="K1071" s="53">
        <f t="shared" si="150"/>
        <v>1490</v>
      </c>
      <c r="L1071" s="53">
        <f t="shared" si="151"/>
        <v>346</v>
      </c>
      <c r="M1071" s="53">
        <f t="shared" si="151"/>
        <v>825.04</v>
      </c>
      <c r="N1071" s="53">
        <f t="shared" si="152"/>
        <v>55.371812080536905</v>
      </c>
    </row>
    <row r="1072" spans="1:14" ht="15" customHeight="1" x14ac:dyDescent="0.2">
      <c r="A1072" s="58">
        <v>9</v>
      </c>
      <c r="B1072" s="61" t="s">
        <v>22</v>
      </c>
      <c r="C1072" s="53">
        <v>4249.2937499999998</v>
      </c>
      <c r="D1072" s="53">
        <v>779.45625000000018</v>
      </c>
      <c r="E1072" s="53">
        <v>437</v>
      </c>
      <c r="F1072" s="53">
        <v>1192.1935038999998</v>
      </c>
      <c r="G1072" s="53">
        <v>0</v>
      </c>
      <c r="H1072" s="53">
        <v>0</v>
      </c>
      <c r="I1072" s="53">
        <f t="shared" si="148"/>
        <v>28.056274149086533</v>
      </c>
      <c r="J1072" s="53">
        <f t="shared" si="149"/>
        <v>0</v>
      </c>
      <c r="K1072" s="53">
        <f t="shared" si="150"/>
        <v>5028.75</v>
      </c>
      <c r="L1072" s="53">
        <f t="shared" si="151"/>
        <v>437</v>
      </c>
      <c r="M1072" s="53">
        <f t="shared" si="151"/>
        <v>1192.1935038999998</v>
      </c>
      <c r="N1072" s="53">
        <f t="shared" si="152"/>
        <v>23.707551655978122</v>
      </c>
    </row>
    <row r="1073" spans="1:14" ht="15" customHeight="1" x14ac:dyDescent="0.2">
      <c r="A1073" s="58">
        <v>10</v>
      </c>
      <c r="B1073" s="61" t="s">
        <v>23</v>
      </c>
      <c r="C1073" s="53">
        <v>0</v>
      </c>
      <c r="D1073" s="53">
        <v>0</v>
      </c>
      <c r="E1073" s="53">
        <v>0</v>
      </c>
      <c r="F1073" s="53">
        <v>0</v>
      </c>
      <c r="G1073" s="53">
        <v>0</v>
      </c>
      <c r="H1073" s="53">
        <v>0</v>
      </c>
      <c r="I1073" s="53" t="e">
        <f t="shared" si="148"/>
        <v>#DIV/0!</v>
      </c>
      <c r="J1073" s="53" t="e">
        <f t="shared" si="149"/>
        <v>#DIV/0!</v>
      </c>
      <c r="K1073" s="53">
        <f t="shared" si="150"/>
        <v>0</v>
      </c>
      <c r="L1073" s="53">
        <f t="shared" si="151"/>
        <v>0</v>
      </c>
      <c r="M1073" s="53">
        <f t="shared" si="151"/>
        <v>0</v>
      </c>
      <c r="N1073" s="53" t="e">
        <f t="shared" si="152"/>
        <v>#DIV/0!</v>
      </c>
    </row>
    <row r="1074" spans="1:14" ht="15" customHeight="1" x14ac:dyDescent="0.2">
      <c r="A1074" s="58">
        <v>11</v>
      </c>
      <c r="B1074" s="61" t="s">
        <v>24</v>
      </c>
      <c r="C1074" s="53">
        <v>421.20899999999995</v>
      </c>
      <c r="D1074" s="53">
        <v>46.801000000000045</v>
      </c>
      <c r="E1074" s="53">
        <v>106</v>
      </c>
      <c r="F1074" s="53">
        <v>230.75952289999992</v>
      </c>
      <c r="G1074" s="53">
        <v>0</v>
      </c>
      <c r="H1074" s="53">
        <v>0</v>
      </c>
      <c r="I1074" s="53">
        <f t="shared" si="148"/>
        <v>54.785040894187908</v>
      </c>
      <c r="J1074" s="53">
        <f t="shared" si="149"/>
        <v>0</v>
      </c>
      <c r="K1074" s="53">
        <f t="shared" si="150"/>
        <v>468.01</v>
      </c>
      <c r="L1074" s="53">
        <f t="shared" si="151"/>
        <v>106</v>
      </c>
      <c r="M1074" s="53">
        <f t="shared" si="151"/>
        <v>230.75952289999992</v>
      </c>
      <c r="N1074" s="53">
        <f t="shared" si="152"/>
        <v>49.306536804769117</v>
      </c>
    </row>
    <row r="1075" spans="1:14" ht="15" customHeight="1" x14ac:dyDescent="0.2">
      <c r="A1075" s="58">
        <v>12</v>
      </c>
      <c r="B1075" s="61" t="s">
        <v>25</v>
      </c>
      <c r="C1075" s="53">
        <v>2298.6472979899427</v>
      </c>
      <c r="D1075" s="53">
        <v>540.35270201005733</v>
      </c>
      <c r="E1075" s="53">
        <v>270</v>
      </c>
      <c r="F1075" s="53">
        <v>716.00394700000015</v>
      </c>
      <c r="G1075" s="53">
        <v>0</v>
      </c>
      <c r="H1075" s="53">
        <v>0</v>
      </c>
      <c r="I1075" s="53">
        <f t="shared" si="148"/>
        <v>31.148926049947352</v>
      </c>
      <c r="J1075" s="53">
        <f t="shared" si="149"/>
        <v>0</v>
      </c>
      <c r="K1075" s="53">
        <f t="shared" si="150"/>
        <v>2839</v>
      </c>
      <c r="L1075" s="53">
        <f t="shared" si="151"/>
        <v>270</v>
      </c>
      <c r="M1075" s="53">
        <f t="shared" si="151"/>
        <v>716.00394700000015</v>
      </c>
      <c r="N1075" s="53">
        <f t="shared" si="152"/>
        <v>25.220286967241989</v>
      </c>
    </row>
    <row r="1076" spans="1:14" ht="15" customHeight="1" x14ac:dyDescent="0.2">
      <c r="A1076" s="58">
        <v>13</v>
      </c>
      <c r="B1076" s="61" t="s">
        <v>26</v>
      </c>
      <c r="C1076" s="53">
        <v>14082.567306903482</v>
      </c>
      <c r="D1076" s="53">
        <v>1769.7126930965187</v>
      </c>
      <c r="E1076" s="53">
        <v>1776</v>
      </c>
      <c r="F1076" s="53">
        <v>7238.984109900005</v>
      </c>
      <c r="G1076" s="53">
        <v>0</v>
      </c>
      <c r="H1076" s="53">
        <v>0</v>
      </c>
      <c r="I1076" s="53">
        <f t="shared" si="148"/>
        <v>51.403866582986957</v>
      </c>
      <c r="J1076" s="53">
        <f t="shared" si="149"/>
        <v>0</v>
      </c>
      <c r="K1076" s="53">
        <f t="shared" si="150"/>
        <v>15852.28</v>
      </c>
      <c r="L1076" s="53">
        <f t="shared" si="151"/>
        <v>1776</v>
      </c>
      <c r="M1076" s="53">
        <f t="shared" si="151"/>
        <v>7238.984109900005</v>
      </c>
      <c r="N1076" s="53">
        <f t="shared" si="152"/>
        <v>45.665255155094435</v>
      </c>
    </row>
    <row r="1077" spans="1:14" ht="15" customHeight="1" x14ac:dyDescent="0.2">
      <c r="A1077" s="58">
        <v>14</v>
      </c>
      <c r="B1077" s="61" t="s">
        <v>27</v>
      </c>
      <c r="C1077" s="53">
        <v>3679.0154642500006</v>
      </c>
      <c r="D1077" s="53">
        <v>1598.7745357499994</v>
      </c>
      <c r="E1077" s="53">
        <v>815</v>
      </c>
      <c r="F1077" s="53">
        <v>2039.1359853000006</v>
      </c>
      <c r="G1077" s="53">
        <v>0</v>
      </c>
      <c r="H1077" s="53">
        <v>0</v>
      </c>
      <c r="I1077" s="53">
        <f t="shared" si="148"/>
        <v>55.426132483400593</v>
      </c>
      <c r="J1077" s="53">
        <f t="shared" si="149"/>
        <v>0</v>
      </c>
      <c r="K1077" s="53">
        <f t="shared" si="150"/>
        <v>5277.79</v>
      </c>
      <c r="L1077" s="53">
        <f t="shared" si="151"/>
        <v>815</v>
      </c>
      <c r="M1077" s="53">
        <f t="shared" si="151"/>
        <v>2039.1359853000006</v>
      </c>
      <c r="N1077" s="53">
        <f t="shared" si="152"/>
        <v>38.636171300866472</v>
      </c>
    </row>
    <row r="1078" spans="1:14" ht="15" customHeight="1" x14ac:dyDescent="0.2">
      <c r="A1078" s="58">
        <v>15</v>
      </c>
      <c r="B1078" s="61" t="s">
        <v>28</v>
      </c>
      <c r="C1078" s="53">
        <v>2999.9985485165598</v>
      </c>
      <c r="D1078" s="53">
        <v>3000.0014514834402</v>
      </c>
      <c r="E1078" s="53">
        <v>127</v>
      </c>
      <c r="F1078" s="53">
        <v>742</v>
      </c>
      <c r="G1078" s="53">
        <v>0</v>
      </c>
      <c r="H1078" s="53">
        <v>0</v>
      </c>
      <c r="I1078" s="53">
        <f t="shared" si="148"/>
        <v>24.733345300013706</v>
      </c>
      <c r="J1078" s="53">
        <f t="shared" si="149"/>
        <v>0</v>
      </c>
      <c r="K1078" s="53">
        <f t="shared" si="150"/>
        <v>6000</v>
      </c>
      <c r="L1078" s="53">
        <f t="shared" si="151"/>
        <v>127</v>
      </c>
      <c r="M1078" s="53">
        <f t="shared" si="151"/>
        <v>742</v>
      </c>
      <c r="N1078" s="53">
        <f t="shared" si="152"/>
        <v>12.366666666666665</v>
      </c>
    </row>
    <row r="1079" spans="1:14" ht="15" customHeight="1" x14ac:dyDescent="0.2">
      <c r="A1079" s="58">
        <v>16</v>
      </c>
      <c r="B1079" s="61" t="s">
        <v>29</v>
      </c>
      <c r="C1079" s="53">
        <v>10277.442317919722</v>
      </c>
      <c r="D1079" s="53">
        <v>2583.557682080278</v>
      </c>
      <c r="E1079" s="53">
        <v>659</v>
      </c>
      <c r="F1079" s="53">
        <v>1549.1016335000004</v>
      </c>
      <c r="G1079" s="53">
        <v>0</v>
      </c>
      <c r="H1079" s="53">
        <v>0</v>
      </c>
      <c r="I1079" s="53">
        <f t="shared" si="148"/>
        <v>15.072832185095223</v>
      </c>
      <c r="J1079" s="53">
        <f t="shared" si="149"/>
        <v>0</v>
      </c>
      <c r="K1079" s="53">
        <f t="shared" si="150"/>
        <v>12861</v>
      </c>
      <c r="L1079" s="53">
        <f t="shared" si="151"/>
        <v>659</v>
      </c>
      <c r="M1079" s="53">
        <f t="shared" si="151"/>
        <v>1549.1016335000004</v>
      </c>
      <c r="N1079" s="53">
        <f t="shared" si="152"/>
        <v>12.044954774123322</v>
      </c>
    </row>
    <row r="1080" spans="1:14" ht="15" customHeight="1" x14ac:dyDescent="0.2">
      <c r="A1080" s="58">
        <v>17</v>
      </c>
      <c r="B1080" s="61" t="s">
        <v>30</v>
      </c>
      <c r="C1080" s="53">
        <v>0</v>
      </c>
      <c r="D1080" s="53">
        <v>0</v>
      </c>
      <c r="E1080" s="53">
        <v>0</v>
      </c>
      <c r="F1080" s="53">
        <v>0</v>
      </c>
      <c r="G1080" s="53">
        <v>0</v>
      </c>
      <c r="H1080" s="53">
        <v>0</v>
      </c>
      <c r="I1080" s="53" t="e">
        <f>(F1080/C1080)*100</f>
        <v>#DIV/0!</v>
      </c>
      <c r="J1080" s="53" t="e">
        <f>(H1080/D1080)*100</f>
        <v>#DIV/0!</v>
      </c>
      <c r="K1080" s="53">
        <f>C1080+D1080</f>
        <v>0</v>
      </c>
      <c r="L1080" s="53">
        <f>E1080+G1080</f>
        <v>0</v>
      </c>
      <c r="M1080" s="53">
        <f>F1080+H1080</f>
        <v>0</v>
      </c>
      <c r="N1080" s="53" t="e">
        <f>(M1080/K1080)*100</f>
        <v>#DIV/0!</v>
      </c>
    </row>
    <row r="1081" spans="1:14" ht="15" customHeight="1" x14ac:dyDescent="0.2">
      <c r="A1081" s="58">
        <v>18</v>
      </c>
      <c r="B1081" s="65" t="s">
        <v>31</v>
      </c>
      <c r="C1081" s="53">
        <v>0</v>
      </c>
      <c r="D1081" s="53">
        <v>0</v>
      </c>
      <c r="E1081" s="53">
        <v>0</v>
      </c>
      <c r="F1081" s="53">
        <v>0</v>
      </c>
      <c r="G1081" s="53">
        <v>0</v>
      </c>
      <c r="H1081" s="53">
        <v>0</v>
      </c>
      <c r="I1081" s="53" t="e">
        <f>(F1081/C1081)*100</f>
        <v>#DIV/0!</v>
      </c>
      <c r="J1081" s="53" t="e">
        <f>(H1081/D1081)*100</f>
        <v>#DIV/0!</v>
      </c>
      <c r="K1081" s="53">
        <f>C1081+D1081</f>
        <v>0</v>
      </c>
      <c r="L1081" s="53">
        <f>E1081+G1081</f>
        <v>0</v>
      </c>
      <c r="M1081" s="53">
        <f>F1081+H1081</f>
        <v>0</v>
      </c>
      <c r="N1081" s="53" t="e">
        <f>(M1081/K1081)*100</f>
        <v>#DIV/0!</v>
      </c>
    </row>
    <row r="1082" spans="1:14" ht="15" customHeight="1" x14ac:dyDescent="0.2">
      <c r="A1082" s="58">
        <v>19</v>
      </c>
      <c r="B1082" s="61" t="s">
        <v>32</v>
      </c>
      <c r="C1082" s="53">
        <v>4117.71</v>
      </c>
      <c r="D1082" s="53">
        <v>615.29</v>
      </c>
      <c r="E1082" s="53">
        <v>830</v>
      </c>
      <c r="F1082" s="53">
        <v>2389.3299860999996</v>
      </c>
      <c r="G1082" s="53">
        <v>0</v>
      </c>
      <c r="H1082" s="53">
        <v>0</v>
      </c>
      <c r="I1082" s="53">
        <f t="shared" si="148"/>
        <v>58.025698412467108</v>
      </c>
      <c r="J1082" s="53">
        <f t="shared" si="149"/>
        <v>0</v>
      </c>
      <c r="K1082" s="53">
        <f t="shared" si="150"/>
        <v>4733</v>
      </c>
      <c r="L1082" s="53">
        <f t="shared" si="151"/>
        <v>830</v>
      </c>
      <c r="M1082" s="53">
        <f t="shared" si="151"/>
        <v>2389.3299860999996</v>
      </c>
      <c r="N1082" s="53">
        <f t="shared" si="152"/>
        <v>50.482357618846386</v>
      </c>
    </row>
    <row r="1083" spans="1:14" ht="15" customHeight="1" x14ac:dyDescent="0.2">
      <c r="A1083" s="58">
        <v>20</v>
      </c>
      <c r="B1083" s="61" t="s">
        <v>33</v>
      </c>
      <c r="C1083" s="53">
        <v>2812.0042075980427</v>
      </c>
      <c r="D1083" s="53">
        <v>702.99579240195726</v>
      </c>
      <c r="E1083" s="53">
        <v>724</v>
      </c>
      <c r="F1083" s="53">
        <v>2044.6972067000004</v>
      </c>
      <c r="G1083" s="53">
        <v>0</v>
      </c>
      <c r="H1083" s="53">
        <v>0</v>
      </c>
      <c r="I1083" s="53">
        <f t="shared" si="148"/>
        <v>72.713163130240815</v>
      </c>
      <c r="J1083" s="53">
        <f t="shared" si="149"/>
        <v>0</v>
      </c>
      <c r="K1083" s="53">
        <f t="shared" si="150"/>
        <v>3515</v>
      </c>
      <c r="L1083" s="53">
        <f t="shared" si="151"/>
        <v>724</v>
      </c>
      <c r="M1083" s="53">
        <f t="shared" si="151"/>
        <v>2044.6972067000004</v>
      </c>
      <c r="N1083" s="53">
        <f t="shared" si="152"/>
        <v>58.170617544807982</v>
      </c>
    </row>
    <row r="1084" spans="1:14" ht="15" customHeight="1" x14ac:dyDescent="0.2">
      <c r="A1084" s="58">
        <v>21</v>
      </c>
      <c r="B1084" s="61" t="s">
        <v>34</v>
      </c>
      <c r="C1084" s="53">
        <v>3566.330523773036</v>
      </c>
      <c r="D1084" s="53">
        <v>891.66947622696398</v>
      </c>
      <c r="E1084" s="53">
        <v>557</v>
      </c>
      <c r="F1084" s="53">
        <v>2359.6370707999999</v>
      </c>
      <c r="G1084" s="53">
        <v>0</v>
      </c>
      <c r="H1084" s="53">
        <v>0</v>
      </c>
      <c r="I1084" s="53">
        <f t="shared" si="148"/>
        <v>66.164284411406655</v>
      </c>
      <c r="J1084" s="53">
        <f t="shared" si="149"/>
        <v>0</v>
      </c>
      <c r="K1084" s="53">
        <f t="shared" si="150"/>
        <v>4458</v>
      </c>
      <c r="L1084" s="53">
        <f t="shared" si="151"/>
        <v>557</v>
      </c>
      <c r="M1084" s="53">
        <f t="shared" si="151"/>
        <v>2359.6370707999999</v>
      </c>
      <c r="N1084" s="53">
        <f t="shared" si="152"/>
        <v>52.930396384028711</v>
      </c>
    </row>
    <row r="1085" spans="1:14" ht="15" customHeight="1" x14ac:dyDescent="0.2">
      <c r="A1085" s="58">
        <v>22</v>
      </c>
      <c r="B1085" s="61" t="s">
        <v>35</v>
      </c>
      <c r="C1085" s="53">
        <v>11131.203809523809</v>
      </c>
      <c r="D1085" s="53">
        <v>4806.6561904761911</v>
      </c>
      <c r="E1085" s="53">
        <v>1975</v>
      </c>
      <c r="F1085" s="53">
        <v>9308</v>
      </c>
      <c r="G1085" s="53">
        <v>0</v>
      </c>
      <c r="H1085" s="53">
        <v>0</v>
      </c>
      <c r="I1085" s="53">
        <f t="shared" si="148"/>
        <v>83.620784950825495</v>
      </c>
      <c r="J1085" s="53">
        <f t="shared" si="149"/>
        <v>0</v>
      </c>
      <c r="K1085" s="53">
        <f t="shared" si="150"/>
        <v>15937.86</v>
      </c>
      <c r="L1085" s="53">
        <f t="shared" si="151"/>
        <v>1975</v>
      </c>
      <c r="M1085" s="53">
        <f t="shared" si="151"/>
        <v>9308</v>
      </c>
      <c r="N1085" s="53">
        <f t="shared" si="152"/>
        <v>58.401818060893994</v>
      </c>
    </row>
    <row r="1086" spans="1:14" ht="15" customHeight="1" x14ac:dyDescent="0.2">
      <c r="A1086" s="58">
        <v>23</v>
      </c>
      <c r="B1086" s="61" t="s">
        <v>36</v>
      </c>
      <c r="C1086" s="53">
        <v>2785.3105069051412</v>
      </c>
      <c r="D1086" s="53">
        <v>1193.6894930948588</v>
      </c>
      <c r="E1086" s="53">
        <v>160</v>
      </c>
      <c r="F1086" s="53">
        <v>476</v>
      </c>
      <c r="G1086" s="53">
        <v>0</v>
      </c>
      <c r="H1086" s="53">
        <v>0</v>
      </c>
      <c r="I1086" s="53">
        <f t="shared" si="148"/>
        <v>17.089656568627991</v>
      </c>
      <c r="J1086" s="53">
        <f t="shared" si="149"/>
        <v>0</v>
      </c>
      <c r="K1086" s="53">
        <f t="shared" si="150"/>
        <v>3979</v>
      </c>
      <c r="L1086" s="53">
        <f t="shared" si="151"/>
        <v>160</v>
      </c>
      <c r="M1086" s="53">
        <f t="shared" si="151"/>
        <v>476</v>
      </c>
      <c r="N1086" s="53">
        <f t="shared" si="152"/>
        <v>11.962804724805228</v>
      </c>
    </row>
    <row r="1087" spans="1:14" ht="15" customHeight="1" x14ac:dyDescent="0.2">
      <c r="A1087" s="58">
        <v>24</v>
      </c>
      <c r="B1087" s="59" t="s">
        <v>37</v>
      </c>
      <c r="C1087" s="53">
        <v>530.98749999999995</v>
      </c>
      <c r="D1087" s="53">
        <v>137.76250000000005</v>
      </c>
      <c r="E1087" s="53">
        <v>14</v>
      </c>
      <c r="F1087" s="53">
        <v>132</v>
      </c>
      <c r="G1087" s="53">
        <v>0</v>
      </c>
      <c r="H1087" s="53">
        <v>0</v>
      </c>
      <c r="I1087" s="53">
        <f>(F1087/C1087)*100</f>
        <v>24.859342263235952</v>
      </c>
      <c r="J1087" s="53">
        <f>(H1087/D1087)*100</f>
        <v>0</v>
      </c>
      <c r="K1087" s="53">
        <f>C1087+D1087</f>
        <v>668.75</v>
      </c>
      <c r="L1087" s="53">
        <f>E1087+G1087</f>
        <v>14</v>
      </c>
      <c r="M1087" s="53">
        <f>F1087+H1087</f>
        <v>132</v>
      </c>
      <c r="N1087" s="53">
        <f>(M1087/K1087)*100</f>
        <v>19.738317757009348</v>
      </c>
    </row>
    <row r="1088" spans="1:14" ht="15" customHeight="1" x14ac:dyDescent="0.2">
      <c r="A1088" s="58">
        <v>25</v>
      </c>
      <c r="B1088" s="61" t="s">
        <v>38</v>
      </c>
      <c r="C1088" s="53">
        <v>3480.4295888759093</v>
      </c>
      <c r="D1088" s="53">
        <v>983.5704111240907</v>
      </c>
      <c r="E1088" s="53">
        <v>498</v>
      </c>
      <c r="F1088" s="53">
        <v>1623</v>
      </c>
      <c r="G1088" s="53">
        <v>0</v>
      </c>
      <c r="H1088" s="53">
        <v>0</v>
      </c>
      <c r="I1088" s="53">
        <f t="shared" si="148"/>
        <v>46.632174522001691</v>
      </c>
      <c r="J1088" s="53">
        <f t="shared" si="149"/>
        <v>0</v>
      </c>
      <c r="K1088" s="53">
        <f t="shared" si="150"/>
        <v>4464</v>
      </c>
      <c r="L1088" s="53">
        <f t="shared" si="151"/>
        <v>498</v>
      </c>
      <c r="M1088" s="53">
        <f t="shared" si="151"/>
        <v>1623</v>
      </c>
      <c r="N1088" s="53">
        <f t="shared" si="152"/>
        <v>36.357526881720432</v>
      </c>
    </row>
    <row r="1089" spans="1:14" ht="15" customHeight="1" x14ac:dyDescent="0.2">
      <c r="A1089" s="58">
        <v>26</v>
      </c>
      <c r="B1089" s="61" t="s">
        <v>39</v>
      </c>
      <c r="C1089" s="53">
        <v>12057.276015418996</v>
      </c>
      <c r="D1089" s="53">
        <v>6492.4039845810039</v>
      </c>
      <c r="E1089" s="53">
        <v>2019</v>
      </c>
      <c r="F1089" s="53">
        <v>9632.3800678999942</v>
      </c>
      <c r="G1089" s="53">
        <v>0</v>
      </c>
      <c r="H1089" s="53">
        <v>0</v>
      </c>
      <c r="I1089" s="53">
        <f t="shared" si="148"/>
        <v>79.888525862574483</v>
      </c>
      <c r="J1089" s="53">
        <f t="shared" si="149"/>
        <v>0</v>
      </c>
      <c r="K1089" s="53">
        <f t="shared" si="150"/>
        <v>18549.68</v>
      </c>
      <c r="L1089" s="53">
        <f t="shared" si="151"/>
        <v>2019</v>
      </c>
      <c r="M1089" s="53">
        <f t="shared" si="151"/>
        <v>9632.3800678999942</v>
      </c>
      <c r="N1089" s="53">
        <f t="shared" si="152"/>
        <v>51.92747296934499</v>
      </c>
    </row>
    <row r="1090" spans="1:14" ht="15" customHeight="1" x14ac:dyDescent="0.2">
      <c r="A1090" s="58">
        <v>27</v>
      </c>
      <c r="B1090" s="61" t="s">
        <v>40</v>
      </c>
      <c r="C1090" s="53">
        <v>300.88738357142859</v>
      </c>
      <c r="D1090" s="53">
        <v>75.322616428571393</v>
      </c>
      <c r="E1090" s="53">
        <v>25</v>
      </c>
      <c r="F1090" s="53">
        <v>165.16968169999998</v>
      </c>
      <c r="G1090" s="53">
        <v>0</v>
      </c>
      <c r="H1090" s="53">
        <v>0</v>
      </c>
      <c r="I1090" s="53">
        <f t="shared" si="148"/>
        <v>54.894186568906058</v>
      </c>
      <c r="J1090" s="53">
        <f t="shared" si="149"/>
        <v>0</v>
      </c>
      <c r="K1090" s="53">
        <f t="shared" si="150"/>
        <v>376.21</v>
      </c>
      <c r="L1090" s="53">
        <f t="shared" si="151"/>
        <v>25</v>
      </c>
      <c r="M1090" s="53">
        <f t="shared" si="151"/>
        <v>165.16968169999998</v>
      </c>
      <c r="N1090" s="53">
        <f t="shared" si="152"/>
        <v>43.903586215145793</v>
      </c>
    </row>
    <row r="1091" spans="1:14" ht="15" customHeight="1" x14ac:dyDescent="0.2">
      <c r="A1091" s="58">
        <v>28</v>
      </c>
      <c r="B1091" s="61" t="s">
        <v>41</v>
      </c>
      <c r="C1091" s="53">
        <v>78.466781882770889</v>
      </c>
      <c r="D1091" s="53">
        <v>96.553218117229122</v>
      </c>
      <c r="E1091" s="53">
        <v>4</v>
      </c>
      <c r="F1091" s="53">
        <v>27.33</v>
      </c>
      <c r="G1091" s="53">
        <v>0</v>
      </c>
      <c r="H1091" s="53">
        <v>0</v>
      </c>
      <c r="I1091" s="53">
        <f t="shared" si="148"/>
        <v>34.830025323111798</v>
      </c>
      <c r="J1091" s="53">
        <f t="shared" si="149"/>
        <v>0</v>
      </c>
      <c r="K1091" s="53">
        <f t="shared" si="150"/>
        <v>175.02</v>
      </c>
      <c r="L1091" s="53">
        <f t="shared" si="151"/>
        <v>4</v>
      </c>
      <c r="M1091" s="53">
        <f t="shared" si="151"/>
        <v>27.33</v>
      </c>
      <c r="N1091" s="53">
        <f t="shared" si="152"/>
        <v>15.615358244772024</v>
      </c>
    </row>
    <row r="1092" spans="1:14" ht="15" customHeight="1" x14ac:dyDescent="0.2">
      <c r="A1092" s="58">
        <v>29</v>
      </c>
      <c r="B1092" s="61" t="s">
        <v>42</v>
      </c>
      <c r="C1092" s="53">
        <v>2827.6608670520236</v>
      </c>
      <c r="D1092" s="53">
        <v>2072.3591329479768</v>
      </c>
      <c r="E1092" s="53">
        <v>118</v>
      </c>
      <c r="F1092" s="53">
        <v>528</v>
      </c>
      <c r="G1092" s="53">
        <v>0</v>
      </c>
      <c r="H1092" s="53">
        <v>0</v>
      </c>
      <c r="I1092" s="53">
        <f t="shared" si="148"/>
        <v>18.672677694566183</v>
      </c>
      <c r="J1092" s="53">
        <f t="shared" si="149"/>
        <v>0</v>
      </c>
      <c r="K1092" s="53">
        <f t="shared" si="150"/>
        <v>4900.0200000000004</v>
      </c>
      <c r="L1092" s="53">
        <f t="shared" si="151"/>
        <v>118</v>
      </c>
      <c r="M1092" s="53">
        <f t="shared" si="151"/>
        <v>528</v>
      </c>
      <c r="N1092" s="53">
        <f t="shared" si="152"/>
        <v>10.775466222586845</v>
      </c>
    </row>
    <row r="1093" spans="1:14" ht="15" customHeight="1" x14ac:dyDescent="0.2">
      <c r="A1093" s="58">
        <v>30</v>
      </c>
      <c r="B1093" s="61" t="s">
        <v>43</v>
      </c>
      <c r="C1093" s="53">
        <v>4395.8730158730159</v>
      </c>
      <c r="D1093" s="53">
        <v>1704.1269841269841</v>
      </c>
      <c r="E1093" s="53">
        <v>407</v>
      </c>
      <c r="F1093" s="53">
        <v>1833.4840227999998</v>
      </c>
      <c r="G1093" s="53">
        <v>0</v>
      </c>
      <c r="H1093" s="53">
        <v>0</v>
      </c>
      <c r="I1093" s="53">
        <f t="shared" si="148"/>
        <v>41.709212622373073</v>
      </c>
      <c r="J1093" s="53">
        <f t="shared" si="149"/>
        <v>0</v>
      </c>
      <c r="K1093" s="53">
        <f t="shared" si="150"/>
        <v>6100</v>
      </c>
      <c r="L1093" s="53">
        <f t="shared" si="151"/>
        <v>407</v>
      </c>
      <c r="M1093" s="53">
        <f t="shared" si="151"/>
        <v>1833.4840227999998</v>
      </c>
      <c r="N1093" s="53">
        <f t="shared" si="152"/>
        <v>30.057115127868851</v>
      </c>
    </row>
    <row r="1094" spans="1:14" ht="15" customHeight="1" x14ac:dyDescent="0.2">
      <c r="A1094" s="58">
        <v>31</v>
      </c>
      <c r="B1094" s="61" t="s">
        <v>44</v>
      </c>
      <c r="C1094" s="53">
        <v>370.32994294219799</v>
      </c>
      <c r="D1094" s="53">
        <v>109.67005705780201</v>
      </c>
      <c r="E1094" s="53">
        <v>4</v>
      </c>
      <c r="F1094" s="53">
        <v>20</v>
      </c>
      <c r="G1094" s="53">
        <v>0</v>
      </c>
      <c r="H1094" s="53">
        <v>0</v>
      </c>
      <c r="I1094" s="53">
        <f t="shared" si="148"/>
        <v>5.40058949624866</v>
      </c>
      <c r="J1094" s="53">
        <f t="shared" si="149"/>
        <v>0</v>
      </c>
      <c r="K1094" s="53">
        <f t="shared" si="150"/>
        <v>480</v>
      </c>
      <c r="L1094" s="53">
        <f t="shared" si="151"/>
        <v>4</v>
      </c>
      <c r="M1094" s="53">
        <f t="shared" si="151"/>
        <v>20</v>
      </c>
      <c r="N1094" s="53">
        <f t="shared" si="152"/>
        <v>4.1666666666666661</v>
      </c>
    </row>
    <row r="1095" spans="1:14" ht="15" customHeight="1" x14ac:dyDescent="0.2">
      <c r="A1095" s="58">
        <v>32</v>
      </c>
      <c r="B1095" s="61" t="s">
        <v>45</v>
      </c>
      <c r="C1095" s="53">
        <v>3903.9355889025205</v>
      </c>
      <c r="D1095" s="53">
        <v>9077.064411097479</v>
      </c>
      <c r="E1095" s="53">
        <v>1625</v>
      </c>
      <c r="F1095" s="53">
        <v>6537.4800055999922</v>
      </c>
      <c r="G1095" s="53">
        <v>0</v>
      </c>
      <c r="H1095" s="53">
        <v>0</v>
      </c>
      <c r="I1095" s="53">
        <f t="shared" si="148"/>
        <v>167.45870562474667</v>
      </c>
      <c r="J1095" s="53">
        <f t="shared" si="149"/>
        <v>0</v>
      </c>
      <c r="K1095" s="53">
        <f t="shared" si="150"/>
        <v>12981</v>
      </c>
      <c r="L1095" s="53">
        <f t="shared" si="151"/>
        <v>1625</v>
      </c>
      <c r="M1095" s="53">
        <f t="shared" si="151"/>
        <v>6537.4800055999922</v>
      </c>
      <c r="N1095" s="53">
        <f t="shared" si="152"/>
        <v>50.361913609120968</v>
      </c>
    </row>
    <row r="1096" spans="1:14" ht="15" customHeight="1" x14ac:dyDescent="0.2">
      <c r="A1096" s="58">
        <v>33</v>
      </c>
      <c r="B1096" s="61" t="s">
        <v>46</v>
      </c>
      <c r="C1096" s="53">
        <v>206.78169318181818</v>
      </c>
      <c r="D1096" s="53">
        <v>65.968306818181816</v>
      </c>
      <c r="E1096" s="53">
        <v>5</v>
      </c>
      <c r="F1096" s="53">
        <v>74.3</v>
      </c>
      <c r="G1096" s="53">
        <v>0</v>
      </c>
      <c r="H1096" s="53">
        <v>0</v>
      </c>
      <c r="I1096" s="53">
        <f t="shared" si="148"/>
        <v>35.931614088617501</v>
      </c>
      <c r="J1096" s="53">
        <f t="shared" si="149"/>
        <v>0</v>
      </c>
      <c r="K1096" s="53">
        <f t="shared" si="150"/>
        <v>272.75</v>
      </c>
      <c r="L1096" s="53">
        <f t="shared" si="151"/>
        <v>5</v>
      </c>
      <c r="M1096" s="53">
        <f t="shared" si="151"/>
        <v>74.3</v>
      </c>
      <c r="N1096" s="53">
        <f t="shared" si="152"/>
        <v>27.241063244729606</v>
      </c>
    </row>
    <row r="1097" spans="1:14" ht="15" customHeight="1" x14ac:dyDescent="0.2">
      <c r="A1097" s="58">
        <v>34</v>
      </c>
      <c r="B1097" s="61" t="s">
        <v>47</v>
      </c>
      <c r="C1097" s="53">
        <v>2394.0462880967184</v>
      </c>
      <c r="D1097" s="53">
        <v>269.09371190328147</v>
      </c>
      <c r="E1097" s="53">
        <v>620</v>
      </c>
      <c r="F1097" s="53">
        <v>1660.5546130000016</v>
      </c>
      <c r="G1097" s="53">
        <v>0</v>
      </c>
      <c r="H1097" s="53">
        <v>0</v>
      </c>
      <c r="I1097" s="53">
        <f t="shared" si="148"/>
        <v>69.361842386103262</v>
      </c>
      <c r="J1097" s="53">
        <f t="shared" si="149"/>
        <v>0</v>
      </c>
      <c r="K1097" s="53">
        <f t="shared" si="150"/>
        <v>2663.14</v>
      </c>
      <c r="L1097" s="53">
        <f t="shared" si="151"/>
        <v>620</v>
      </c>
      <c r="M1097" s="53">
        <f t="shared" si="151"/>
        <v>1660.5546130000016</v>
      </c>
      <c r="N1097" s="53">
        <f t="shared" si="152"/>
        <v>62.353260174080283</v>
      </c>
    </row>
    <row r="1098" spans="1:14" ht="15" customHeight="1" x14ac:dyDescent="0.2">
      <c r="A1098" s="58">
        <v>35</v>
      </c>
      <c r="B1098" s="61" t="s">
        <v>48</v>
      </c>
      <c r="C1098" s="53">
        <v>2909.090909090909</v>
      </c>
      <c r="D1098" s="53">
        <v>90.909090909090992</v>
      </c>
      <c r="E1098" s="53">
        <v>530</v>
      </c>
      <c r="F1098" s="53">
        <v>1451.9167027999993</v>
      </c>
      <c r="G1098" s="53">
        <v>0</v>
      </c>
      <c r="H1098" s="53">
        <v>0</v>
      </c>
      <c r="I1098" s="53">
        <f t="shared" si="148"/>
        <v>49.909636658749982</v>
      </c>
      <c r="J1098" s="53">
        <f t="shared" si="149"/>
        <v>0</v>
      </c>
      <c r="K1098" s="53">
        <f t="shared" si="150"/>
        <v>3000</v>
      </c>
      <c r="L1098" s="53">
        <f t="shared" si="151"/>
        <v>530</v>
      </c>
      <c r="M1098" s="53">
        <f t="shared" si="151"/>
        <v>1451.9167027999993</v>
      </c>
      <c r="N1098" s="53">
        <f t="shared" si="152"/>
        <v>48.397223426666642</v>
      </c>
    </row>
    <row r="1099" spans="1:14" ht="15" customHeight="1" x14ac:dyDescent="0.2">
      <c r="A1099" s="58">
        <v>36</v>
      </c>
      <c r="B1099" s="61" t="s">
        <v>49</v>
      </c>
      <c r="C1099" s="53">
        <v>4459.09</v>
      </c>
      <c r="D1099" s="53">
        <v>137.90999999999985</v>
      </c>
      <c r="E1099" s="53">
        <v>1060</v>
      </c>
      <c r="F1099" s="53">
        <v>2996.0348508999973</v>
      </c>
      <c r="G1099" s="53">
        <v>0</v>
      </c>
      <c r="H1099" s="53">
        <v>0</v>
      </c>
      <c r="I1099" s="53">
        <f t="shared" si="148"/>
        <v>67.189378346254443</v>
      </c>
      <c r="J1099" s="53">
        <f t="shared" si="149"/>
        <v>0</v>
      </c>
      <c r="K1099" s="53">
        <f t="shared" si="150"/>
        <v>4597</v>
      </c>
      <c r="L1099" s="53">
        <f t="shared" si="151"/>
        <v>1060</v>
      </c>
      <c r="M1099" s="53">
        <f t="shared" si="151"/>
        <v>2996.0348508999973</v>
      </c>
      <c r="N1099" s="53">
        <f t="shared" si="152"/>
        <v>65.17369699586682</v>
      </c>
    </row>
    <row r="1100" spans="1:14" ht="15" customHeight="1" x14ac:dyDescent="0.2">
      <c r="A1100" s="66"/>
      <c r="B1100" s="67" t="s">
        <v>6</v>
      </c>
      <c r="C1100" s="54">
        <f t="shared" ref="C1100:H1100" si="153">SUM(C1064:C1099)</f>
        <v>136145.38815455299</v>
      </c>
      <c r="D1100" s="54">
        <f t="shared" si="153"/>
        <v>48826.331845447028</v>
      </c>
      <c r="E1100" s="54">
        <f t="shared" si="153"/>
        <v>24715</v>
      </c>
      <c r="F1100" s="54">
        <f t="shared" si="153"/>
        <v>82098.081684000019</v>
      </c>
      <c r="G1100" s="54">
        <f t="shared" si="153"/>
        <v>0</v>
      </c>
      <c r="H1100" s="54">
        <f t="shared" si="153"/>
        <v>0</v>
      </c>
      <c r="I1100" s="54">
        <f t="shared" si="148"/>
        <v>60.301772095872849</v>
      </c>
      <c r="J1100" s="54">
        <f t="shared" si="149"/>
        <v>0</v>
      </c>
      <c r="K1100" s="54">
        <f t="shared" si="150"/>
        <v>184971.72000000003</v>
      </c>
      <c r="L1100" s="54">
        <f t="shared" si="151"/>
        <v>24715</v>
      </c>
      <c r="M1100" s="54">
        <f t="shared" si="151"/>
        <v>82098.081684000019</v>
      </c>
      <c r="N1100" s="54">
        <f t="shared" si="152"/>
        <v>44.384126224268236</v>
      </c>
    </row>
    <row r="1101" spans="1:14" ht="15" customHeight="1" x14ac:dyDescent="0.2">
      <c r="A1101" s="109" t="s">
        <v>82</v>
      </c>
      <c r="B1101" s="109"/>
      <c r="C1101" s="109"/>
      <c r="D1101" s="109"/>
      <c r="E1101" s="109"/>
      <c r="F1101" s="109"/>
      <c r="G1101" s="109"/>
      <c r="H1101" s="109"/>
      <c r="I1101" s="109"/>
      <c r="J1101" s="109"/>
      <c r="K1101" s="109"/>
      <c r="L1101" s="109"/>
      <c r="M1101" s="109"/>
      <c r="N1101" s="109"/>
    </row>
    <row r="1102" spans="1:14" ht="15" customHeight="1" x14ac:dyDescent="0.2">
      <c r="A1102" s="110"/>
      <c r="B1102" s="110"/>
      <c r="C1102" s="110"/>
      <c r="D1102" s="110"/>
      <c r="E1102" s="110"/>
      <c r="F1102" s="110"/>
      <c r="G1102" s="110"/>
      <c r="H1102" s="110"/>
      <c r="I1102" s="110"/>
      <c r="J1102" s="110"/>
      <c r="K1102" s="110"/>
      <c r="L1102" s="110"/>
      <c r="M1102" s="110"/>
      <c r="N1102" s="110"/>
    </row>
    <row r="1103" spans="1:14" ht="15" customHeight="1" x14ac:dyDescent="0.2">
      <c r="A1103" s="111" t="str">
        <f>A3</f>
        <v>Disbursements under Crop Loans - 30.09.2020</v>
      </c>
      <c r="B1103" s="111"/>
      <c r="C1103" s="111"/>
      <c r="D1103" s="111"/>
      <c r="E1103" s="111"/>
      <c r="F1103" s="111"/>
      <c r="G1103" s="111"/>
      <c r="H1103" s="111"/>
      <c r="I1103" s="111"/>
      <c r="J1103" s="111"/>
      <c r="K1103" s="111"/>
      <c r="L1103" s="111"/>
      <c r="M1103" s="111"/>
      <c r="N1103" s="111"/>
    </row>
    <row r="1104" spans="1:14" ht="15" customHeight="1" x14ac:dyDescent="0.2">
      <c r="A1104" s="56"/>
      <c r="B1104" s="56"/>
      <c r="C1104" s="56"/>
      <c r="D1104" s="56"/>
      <c r="E1104" s="56"/>
      <c r="F1104" s="56"/>
      <c r="G1104" s="56"/>
      <c r="H1104" s="56"/>
      <c r="I1104" s="56"/>
      <c r="J1104" s="56"/>
      <c r="K1104" s="112" t="s">
        <v>2</v>
      </c>
      <c r="L1104" s="112"/>
      <c r="M1104" s="112"/>
      <c r="N1104" s="112"/>
    </row>
    <row r="1105" spans="1:14" ht="39.950000000000003" customHeight="1" x14ac:dyDescent="0.2">
      <c r="A1105" s="113" t="s">
        <v>3</v>
      </c>
      <c r="B1105" s="113" t="s">
        <v>56</v>
      </c>
      <c r="C1105" s="102" t="str">
        <f>C5</f>
        <v>Crop Loan Target 
ACP 2020-21</v>
      </c>
      <c r="D1105" s="102"/>
      <c r="E1105" s="116" t="str">
        <f>E5</f>
        <v>Cumulative Achievement from 
01.04.2020</v>
      </c>
      <c r="F1105" s="117"/>
      <c r="G1105" s="117"/>
      <c r="H1105" s="118"/>
      <c r="I1105" s="102" t="s">
        <v>5</v>
      </c>
      <c r="J1105" s="102"/>
      <c r="K1105" s="102" t="s">
        <v>6</v>
      </c>
      <c r="L1105" s="102"/>
      <c r="M1105" s="102"/>
      <c r="N1105" s="102"/>
    </row>
    <row r="1106" spans="1:14" ht="15" customHeight="1" x14ac:dyDescent="0.2">
      <c r="A1106" s="114"/>
      <c r="B1106" s="114"/>
      <c r="C1106" s="103" t="s">
        <v>7</v>
      </c>
      <c r="D1106" s="103" t="s">
        <v>8</v>
      </c>
      <c r="E1106" s="105" t="s">
        <v>7</v>
      </c>
      <c r="F1106" s="106"/>
      <c r="G1106" s="105" t="s">
        <v>8</v>
      </c>
      <c r="H1106" s="106"/>
      <c r="I1106" s="103" t="s">
        <v>7</v>
      </c>
      <c r="J1106" s="103" t="s">
        <v>8</v>
      </c>
      <c r="K1106" s="103" t="s">
        <v>9</v>
      </c>
      <c r="L1106" s="107" t="s">
        <v>10</v>
      </c>
      <c r="M1106" s="107"/>
      <c r="N1106" s="103" t="s">
        <v>11</v>
      </c>
    </row>
    <row r="1107" spans="1:14" ht="15" customHeight="1" x14ac:dyDescent="0.2">
      <c r="A1107" s="115"/>
      <c r="B1107" s="115"/>
      <c r="C1107" s="104"/>
      <c r="D1107" s="104"/>
      <c r="E1107" s="57" t="s">
        <v>12</v>
      </c>
      <c r="F1107" s="57" t="s">
        <v>13</v>
      </c>
      <c r="G1107" s="57" t="s">
        <v>12</v>
      </c>
      <c r="H1107" s="57" t="s">
        <v>13</v>
      </c>
      <c r="I1107" s="104"/>
      <c r="J1107" s="104"/>
      <c r="K1107" s="104"/>
      <c r="L1107" s="57" t="s">
        <v>12</v>
      </c>
      <c r="M1107" s="57" t="s">
        <v>13</v>
      </c>
      <c r="N1107" s="104"/>
    </row>
    <row r="1108" spans="1:14" ht="15" customHeight="1" x14ac:dyDescent="0.2">
      <c r="A1108" s="58">
        <v>1</v>
      </c>
      <c r="B1108" s="61" t="s">
        <v>14</v>
      </c>
      <c r="C1108" s="53">
        <v>7452.7689192354937</v>
      </c>
      <c r="D1108" s="53">
        <v>4020.1310807645059</v>
      </c>
      <c r="E1108" s="53">
        <v>1766</v>
      </c>
      <c r="F1108" s="53">
        <v>3198</v>
      </c>
      <c r="G1108" s="53">
        <v>0</v>
      </c>
      <c r="H1108" s="53">
        <v>0</v>
      </c>
      <c r="I1108" s="53">
        <f t="shared" ref="I1108:I1144" si="154">(F1108/C1108)*100</f>
        <v>42.910226181117814</v>
      </c>
      <c r="J1108" s="53">
        <f t="shared" ref="J1108:J1144" si="155">(H1108/D1108)*100</f>
        <v>0</v>
      </c>
      <c r="K1108" s="53">
        <f t="shared" ref="K1108:K1144" si="156">C1108+D1108</f>
        <v>11472.9</v>
      </c>
      <c r="L1108" s="53">
        <f t="shared" ref="L1108:M1144" si="157">E1108+G1108</f>
        <v>1766</v>
      </c>
      <c r="M1108" s="53">
        <f t="shared" si="157"/>
        <v>3198</v>
      </c>
      <c r="N1108" s="53">
        <f t="shared" ref="N1108:N1144" si="158">(M1108/K1108)*100</f>
        <v>27.874382239887041</v>
      </c>
    </row>
    <row r="1109" spans="1:14" ht="15" customHeight="1" x14ac:dyDescent="0.2">
      <c r="A1109" s="58">
        <v>2</v>
      </c>
      <c r="B1109" s="61" t="s">
        <v>15</v>
      </c>
      <c r="C1109" s="53">
        <v>2375</v>
      </c>
      <c r="D1109" s="53">
        <v>125</v>
      </c>
      <c r="E1109" s="53">
        <v>448</v>
      </c>
      <c r="F1109" s="53">
        <v>499</v>
      </c>
      <c r="G1109" s="53">
        <v>0</v>
      </c>
      <c r="H1109" s="53">
        <v>0</v>
      </c>
      <c r="I1109" s="53">
        <f t="shared" si="154"/>
        <v>21.010526315789473</v>
      </c>
      <c r="J1109" s="53">
        <f t="shared" si="155"/>
        <v>0</v>
      </c>
      <c r="K1109" s="53">
        <f t="shared" si="156"/>
        <v>2500</v>
      </c>
      <c r="L1109" s="53">
        <f t="shared" si="157"/>
        <v>448</v>
      </c>
      <c r="M1109" s="53">
        <f t="shared" si="157"/>
        <v>499</v>
      </c>
      <c r="N1109" s="53">
        <f t="shared" si="158"/>
        <v>19.96</v>
      </c>
    </row>
    <row r="1110" spans="1:14" ht="15" customHeight="1" x14ac:dyDescent="0.2">
      <c r="A1110" s="58">
        <v>3</v>
      </c>
      <c r="B1110" s="61" t="s">
        <v>16</v>
      </c>
      <c r="C1110" s="53">
        <v>3200</v>
      </c>
      <c r="D1110" s="53">
        <v>800</v>
      </c>
      <c r="E1110" s="53">
        <v>463.36929300000003</v>
      </c>
      <c r="F1110" s="53">
        <v>425.31481000000002</v>
      </c>
      <c r="G1110" s="53">
        <v>0</v>
      </c>
      <c r="H1110" s="53">
        <v>0</v>
      </c>
      <c r="I1110" s="53">
        <f t="shared" si="154"/>
        <v>13.291087812500002</v>
      </c>
      <c r="J1110" s="53">
        <f t="shared" si="155"/>
        <v>0</v>
      </c>
      <c r="K1110" s="53">
        <f t="shared" si="156"/>
        <v>4000</v>
      </c>
      <c r="L1110" s="53">
        <f t="shared" si="157"/>
        <v>463.36929300000003</v>
      </c>
      <c r="M1110" s="53">
        <f t="shared" si="157"/>
        <v>425.31481000000002</v>
      </c>
      <c r="N1110" s="53">
        <f t="shared" si="158"/>
        <v>10.632870250000002</v>
      </c>
    </row>
    <row r="1111" spans="1:14" ht="15" customHeight="1" x14ac:dyDescent="0.2">
      <c r="A1111" s="58">
        <v>4</v>
      </c>
      <c r="B1111" s="61" t="s">
        <v>17</v>
      </c>
      <c r="C1111" s="53">
        <v>3371.3592443181815</v>
      </c>
      <c r="D1111" s="53">
        <v>843.79075568181815</v>
      </c>
      <c r="E1111" s="53">
        <v>1549</v>
      </c>
      <c r="F1111" s="53">
        <v>1564</v>
      </c>
      <c r="G1111" s="53">
        <v>0</v>
      </c>
      <c r="H1111" s="53">
        <v>0</v>
      </c>
      <c r="I1111" s="53">
        <f t="shared" si="154"/>
        <v>46.390784448018707</v>
      </c>
      <c r="J1111" s="53">
        <f t="shared" si="155"/>
        <v>0</v>
      </c>
      <c r="K1111" s="53">
        <f t="shared" si="156"/>
        <v>4215.1499999999996</v>
      </c>
      <c r="L1111" s="53">
        <f t="shared" si="157"/>
        <v>1549</v>
      </c>
      <c r="M1111" s="53">
        <f t="shared" si="157"/>
        <v>1564</v>
      </c>
      <c r="N1111" s="53">
        <f t="shared" si="158"/>
        <v>37.104254890098815</v>
      </c>
    </row>
    <row r="1112" spans="1:14" ht="15" customHeight="1" x14ac:dyDescent="0.2">
      <c r="A1112" s="58">
        <v>5</v>
      </c>
      <c r="B1112" s="61" t="s">
        <v>18</v>
      </c>
      <c r="C1112" s="53">
        <v>2873.9495798319326</v>
      </c>
      <c r="D1112" s="53">
        <v>726.05042016806738</v>
      </c>
      <c r="E1112" s="53">
        <v>890</v>
      </c>
      <c r="F1112" s="53">
        <v>1125</v>
      </c>
      <c r="G1112" s="53">
        <v>0</v>
      </c>
      <c r="H1112" s="53">
        <v>0</v>
      </c>
      <c r="I1112" s="53">
        <f t="shared" si="154"/>
        <v>39.144736842105267</v>
      </c>
      <c r="J1112" s="53">
        <f t="shared" si="155"/>
        <v>0</v>
      </c>
      <c r="K1112" s="53">
        <f t="shared" si="156"/>
        <v>3600</v>
      </c>
      <c r="L1112" s="53">
        <f t="shared" si="157"/>
        <v>890</v>
      </c>
      <c r="M1112" s="53">
        <f t="shared" si="157"/>
        <v>1125</v>
      </c>
      <c r="N1112" s="53">
        <f t="shared" si="158"/>
        <v>31.25</v>
      </c>
    </row>
    <row r="1113" spans="1:14" ht="15" customHeight="1" x14ac:dyDescent="0.2">
      <c r="A1113" s="58">
        <v>6</v>
      </c>
      <c r="B1113" s="61" t="s">
        <v>19</v>
      </c>
      <c r="C1113" s="53">
        <v>1029.4201888242399</v>
      </c>
      <c r="D1113" s="53">
        <v>70.519811175760196</v>
      </c>
      <c r="E1113" s="53">
        <v>266.38138099999998</v>
      </c>
      <c r="F1113" s="53">
        <v>503</v>
      </c>
      <c r="G1113" s="53">
        <v>0</v>
      </c>
      <c r="H1113" s="53">
        <v>0</v>
      </c>
      <c r="I1113" s="53">
        <f t="shared" si="154"/>
        <v>48.862457280394445</v>
      </c>
      <c r="J1113" s="53">
        <f t="shared" si="155"/>
        <v>0</v>
      </c>
      <c r="K1113" s="53">
        <f t="shared" si="156"/>
        <v>1099.94</v>
      </c>
      <c r="L1113" s="53">
        <f t="shared" si="157"/>
        <v>266.38138099999998</v>
      </c>
      <c r="M1113" s="53">
        <f t="shared" si="157"/>
        <v>503</v>
      </c>
      <c r="N1113" s="53">
        <f t="shared" si="158"/>
        <v>45.729767078204262</v>
      </c>
    </row>
    <row r="1114" spans="1:14" ht="15" customHeight="1" x14ac:dyDescent="0.2">
      <c r="A1114" s="58">
        <v>7</v>
      </c>
      <c r="B1114" s="61" t="s">
        <v>20</v>
      </c>
      <c r="C1114" s="53">
        <v>9747.0079232693915</v>
      </c>
      <c r="D1114" s="53">
        <v>1082.9920767306085</v>
      </c>
      <c r="E1114" s="53">
        <v>1204.3124620000001</v>
      </c>
      <c r="F1114" s="53">
        <v>2382.8821855000001</v>
      </c>
      <c r="G1114" s="53">
        <v>0</v>
      </c>
      <c r="H1114" s="53">
        <v>0</v>
      </c>
      <c r="I1114" s="53">
        <f t="shared" si="154"/>
        <v>24.447319672442838</v>
      </c>
      <c r="J1114" s="53">
        <f t="shared" si="155"/>
        <v>0</v>
      </c>
      <c r="K1114" s="53">
        <f t="shared" si="156"/>
        <v>10830</v>
      </c>
      <c r="L1114" s="53">
        <f t="shared" si="157"/>
        <v>1204.3124620000001</v>
      </c>
      <c r="M1114" s="53">
        <f t="shared" si="157"/>
        <v>2382.8821855000001</v>
      </c>
      <c r="N1114" s="53">
        <f t="shared" si="158"/>
        <v>22.002605590951063</v>
      </c>
    </row>
    <row r="1115" spans="1:14" ht="15" customHeight="1" x14ac:dyDescent="0.2">
      <c r="A1115" s="58">
        <v>8</v>
      </c>
      <c r="B1115" s="61" t="s">
        <v>21</v>
      </c>
      <c r="C1115" s="53">
        <v>937.5</v>
      </c>
      <c r="D1115" s="53">
        <v>112.5</v>
      </c>
      <c r="E1115" s="53">
        <v>81</v>
      </c>
      <c r="F1115" s="53">
        <v>370.47158450000001</v>
      </c>
      <c r="G1115" s="53">
        <v>0</v>
      </c>
      <c r="H1115" s="53">
        <v>0</v>
      </c>
      <c r="I1115" s="53">
        <f t="shared" si="154"/>
        <v>39.516969013333338</v>
      </c>
      <c r="J1115" s="53">
        <f t="shared" si="155"/>
        <v>0</v>
      </c>
      <c r="K1115" s="53">
        <f t="shared" si="156"/>
        <v>1050</v>
      </c>
      <c r="L1115" s="53">
        <f t="shared" si="157"/>
        <v>81</v>
      </c>
      <c r="M1115" s="53">
        <f t="shared" si="157"/>
        <v>370.47158450000001</v>
      </c>
      <c r="N1115" s="53">
        <f t="shared" si="158"/>
        <v>35.283008047619049</v>
      </c>
    </row>
    <row r="1116" spans="1:14" ht="15" customHeight="1" x14ac:dyDescent="0.2">
      <c r="A1116" s="58">
        <v>9</v>
      </c>
      <c r="B1116" s="61" t="s">
        <v>22</v>
      </c>
      <c r="C1116" s="53">
        <v>4067.9905499999995</v>
      </c>
      <c r="D1116" s="53">
        <v>746.19945000000007</v>
      </c>
      <c r="E1116" s="53">
        <v>2021</v>
      </c>
      <c r="F1116" s="53">
        <v>2071</v>
      </c>
      <c r="G1116" s="53">
        <v>0</v>
      </c>
      <c r="H1116" s="53">
        <v>0</v>
      </c>
      <c r="I1116" s="53">
        <f t="shared" si="154"/>
        <v>50.909656120022206</v>
      </c>
      <c r="J1116" s="53">
        <f t="shared" si="155"/>
        <v>0</v>
      </c>
      <c r="K1116" s="53">
        <f t="shared" si="156"/>
        <v>4814.1899999999996</v>
      </c>
      <c r="L1116" s="53">
        <f t="shared" si="157"/>
        <v>2021</v>
      </c>
      <c r="M1116" s="53">
        <f t="shared" si="157"/>
        <v>2071</v>
      </c>
      <c r="N1116" s="53">
        <f t="shared" si="158"/>
        <v>43.018659421418768</v>
      </c>
    </row>
    <row r="1117" spans="1:14" ht="15" customHeight="1" x14ac:dyDescent="0.2">
      <c r="A1117" s="58">
        <v>10</v>
      </c>
      <c r="B1117" s="61" t="s">
        <v>23</v>
      </c>
      <c r="C1117" s="53">
        <v>102.83040904522612</v>
      </c>
      <c r="D1117" s="53">
        <v>18.239590954773874</v>
      </c>
      <c r="E1117" s="53">
        <v>0</v>
      </c>
      <c r="F1117" s="53">
        <v>0</v>
      </c>
      <c r="G1117" s="53">
        <v>0</v>
      </c>
      <c r="H1117" s="53">
        <v>0</v>
      </c>
      <c r="I1117" s="53">
        <f t="shared" si="154"/>
        <v>0</v>
      </c>
      <c r="J1117" s="53">
        <f t="shared" si="155"/>
        <v>0</v>
      </c>
      <c r="K1117" s="53">
        <f t="shared" si="156"/>
        <v>121.07</v>
      </c>
      <c r="L1117" s="53">
        <f t="shared" si="157"/>
        <v>0</v>
      </c>
      <c r="M1117" s="53">
        <f t="shared" si="157"/>
        <v>0</v>
      </c>
      <c r="N1117" s="53">
        <f t="shared" si="158"/>
        <v>0</v>
      </c>
    </row>
    <row r="1118" spans="1:14" ht="15" customHeight="1" x14ac:dyDescent="0.2">
      <c r="A1118" s="58">
        <v>11</v>
      </c>
      <c r="B1118" s="61" t="s">
        <v>24</v>
      </c>
      <c r="C1118" s="53">
        <v>2158.6770000000001</v>
      </c>
      <c r="D1118" s="53">
        <v>239.85300000000007</v>
      </c>
      <c r="E1118" s="53">
        <v>133.19069049999999</v>
      </c>
      <c r="F1118" s="53">
        <v>232.80389600000001</v>
      </c>
      <c r="G1118" s="53">
        <v>0</v>
      </c>
      <c r="H1118" s="53">
        <v>0</v>
      </c>
      <c r="I1118" s="53">
        <f t="shared" si="154"/>
        <v>10.784563693410362</v>
      </c>
      <c r="J1118" s="53">
        <f t="shared" si="155"/>
        <v>0</v>
      </c>
      <c r="K1118" s="53">
        <f t="shared" si="156"/>
        <v>2398.5300000000002</v>
      </c>
      <c r="L1118" s="53">
        <f t="shared" si="157"/>
        <v>133.19069049999999</v>
      </c>
      <c r="M1118" s="53">
        <f t="shared" si="157"/>
        <v>232.80389600000001</v>
      </c>
      <c r="N1118" s="53">
        <f t="shared" si="158"/>
        <v>9.7061073240693254</v>
      </c>
    </row>
    <row r="1119" spans="1:14" ht="15" customHeight="1" x14ac:dyDescent="0.2">
      <c r="A1119" s="58">
        <v>12</v>
      </c>
      <c r="B1119" s="61" t="s">
        <v>25</v>
      </c>
      <c r="C1119" s="53">
        <v>4782.0446278415784</v>
      </c>
      <c r="D1119" s="53">
        <v>1124.1353721584219</v>
      </c>
      <c r="E1119" s="53">
        <v>1002.847552</v>
      </c>
      <c r="F1119" s="53">
        <v>1404.6581225</v>
      </c>
      <c r="G1119" s="53">
        <v>0</v>
      </c>
      <c r="H1119" s="53">
        <v>0</v>
      </c>
      <c r="I1119" s="53">
        <f t="shared" si="154"/>
        <v>29.373588743231906</v>
      </c>
      <c r="J1119" s="53">
        <f t="shared" si="155"/>
        <v>0</v>
      </c>
      <c r="K1119" s="53">
        <f t="shared" si="156"/>
        <v>5906.18</v>
      </c>
      <c r="L1119" s="53">
        <f t="shared" si="157"/>
        <v>1002.847552</v>
      </c>
      <c r="M1119" s="53">
        <f t="shared" si="157"/>
        <v>1404.6581225</v>
      </c>
      <c r="N1119" s="53">
        <f t="shared" si="158"/>
        <v>23.782853257096804</v>
      </c>
    </row>
    <row r="1120" spans="1:14" ht="15" customHeight="1" x14ac:dyDescent="0.2">
      <c r="A1120" s="58">
        <v>13</v>
      </c>
      <c r="B1120" s="61" t="s">
        <v>26</v>
      </c>
      <c r="C1120" s="53">
        <v>14223.132867502418</v>
      </c>
      <c r="D1120" s="53">
        <v>1787.3771324975824</v>
      </c>
      <c r="E1120" s="53">
        <v>2468</v>
      </c>
      <c r="F1120" s="53">
        <v>5313.0773765000004</v>
      </c>
      <c r="G1120" s="53">
        <v>0</v>
      </c>
      <c r="H1120" s="53">
        <v>0</v>
      </c>
      <c r="I1120" s="53">
        <f t="shared" si="154"/>
        <v>37.355183460597004</v>
      </c>
      <c r="J1120" s="53">
        <f t="shared" si="155"/>
        <v>0</v>
      </c>
      <c r="K1120" s="53">
        <f t="shared" si="156"/>
        <v>16010.51</v>
      </c>
      <c r="L1120" s="53">
        <f t="shared" si="157"/>
        <v>2468</v>
      </c>
      <c r="M1120" s="53">
        <f t="shared" si="157"/>
        <v>5313.0773765000004</v>
      </c>
      <c r="N1120" s="53">
        <f t="shared" si="158"/>
        <v>33.184935248783461</v>
      </c>
    </row>
    <row r="1121" spans="1:14" ht="15" customHeight="1" x14ac:dyDescent="0.2">
      <c r="A1121" s="58">
        <v>14</v>
      </c>
      <c r="B1121" s="61" t="s">
        <v>27</v>
      </c>
      <c r="C1121" s="53">
        <v>1782.1210327500005</v>
      </c>
      <c r="D1121" s="53">
        <v>774.44896724999967</v>
      </c>
      <c r="E1121" s="53">
        <v>432.03030699999999</v>
      </c>
      <c r="F1121" s="53">
        <v>507.02002349999998</v>
      </c>
      <c r="G1121" s="53">
        <v>0</v>
      </c>
      <c r="H1121" s="53">
        <v>0</v>
      </c>
      <c r="I1121" s="53">
        <f t="shared" si="154"/>
        <v>28.450369766278705</v>
      </c>
      <c r="J1121" s="53">
        <f t="shared" si="155"/>
        <v>0</v>
      </c>
      <c r="K1121" s="53">
        <f t="shared" si="156"/>
        <v>2556.5700000000002</v>
      </c>
      <c r="L1121" s="53">
        <f t="shared" si="157"/>
        <v>432.03030699999999</v>
      </c>
      <c r="M1121" s="53">
        <f t="shared" si="157"/>
        <v>507.02002349999998</v>
      </c>
      <c r="N1121" s="53">
        <f t="shared" si="158"/>
        <v>19.832041504828734</v>
      </c>
    </row>
    <row r="1122" spans="1:14" ht="15" customHeight="1" x14ac:dyDescent="0.2">
      <c r="A1122" s="58">
        <v>15</v>
      </c>
      <c r="B1122" s="61" t="s">
        <v>28</v>
      </c>
      <c r="C1122" s="53">
        <v>4589.9977792303362</v>
      </c>
      <c r="D1122" s="53">
        <v>4590.0022207696638</v>
      </c>
      <c r="E1122" s="53">
        <v>1424</v>
      </c>
      <c r="F1122" s="53">
        <v>2904.4524525000002</v>
      </c>
      <c r="G1122" s="53">
        <v>0</v>
      </c>
      <c r="H1122" s="53">
        <v>0</v>
      </c>
      <c r="I1122" s="53">
        <f t="shared" si="154"/>
        <v>63.277861824739858</v>
      </c>
      <c r="J1122" s="53">
        <f t="shared" si="155"/>
        <v>0</v>
      </c>
      <c r="K1122" s="53">
        <f t="shared" si="156"/>
        <v>9180</v>
      </c>
      <c r="L1122" s="53">
        <f t="shared" si="157"/>
        <v>1424</v>
      </c>
      <c r="M1122" s="53">
        <f t="shared" si="157"/>
        <v>2904.4524525000002</v>
      </c>
      <c r="N1122" s="53">
        <f t="shared" si="158"/>
        <v>31.638915604575164</v>
      </c>
    </row>
    <row r="1123" spans="1:14" ht="15" customHeight="1" x14ac:dyDescent="0.2">
      <c r="A1123" s="58">
        <v>16</v>
      </c>
      <c r="B1123" s="61" t="s">
        <v>29</v>
      </c>
      <c r="C1123" s="53">
        <v>9661.3231959917139</v>
      </c>
      <c r="D1123" s="53">
        <v>2428.6768040082861</v>
      </c>
      <c r="E1123" s="53">
        <v>3177.5493305</v>
      </c>
      <c r="F1123" s="53">
        <v>3072.3398775000001</v>
      </c>
      <c r="G1123" s="53">
        <v>0</v>
      </c>
      <c r="H1123" s="53">
        <v>0</v>
      </c>
      <c r="I1123" s="53">
        <f t="shared" si="154"/>
        <v>31.80040471862748</v>
      </c>
      <c r="J1123" s="53">
        <f t="shared" si="155"/>
        <v>0</v>
      </c>
      <c r="K1123" s="53">
        <f t="shared" si="156"/>
        <v>12090</v>
      </c>
      <c r="L1123" s="53">
        <f t="shared" si="157"/>
        <v>3177.5493305</v>
      </c>
      <c r="M1123" s="53">
        <f t="shared" si="157"/>
        <v>3072.3398775000001</v>
      </c>
      <c r="N1123" s="53">
        <f t="shared" si="158"/>
        <v>25.412240508684864</v>
      </c>
    </row>
    <row r="1124" spans="1:14" ht="15" customHeight="1" x14ac:dyDescent="0.2">
      <c r="A1124" s="58">
        <v>17</v>
      </c>
      <c r="B1124" s="61" t="s">
        <v>30</v>
      </c>
      <c r="C1124" s="53">
        <v>0</v>
      </c>
      <c r="D1124" s="53">
        <v>0</v>
      </c>
      <c r="E1124" s="53">
        <v>0</v>
      </c>
      <c r="F1124" s="53">
        <v>0</v>
      </c>
      <c r="G1124" s="53">
        <v>0</v>
      </c>
      <c r="H1124" s="53">
        <v>0</v>
      </c>
      <c r="I1124" s="53" t="e">
        <f>(F1124/C1124)*100</f>
        <v>#DIV/0!</v>
      </c>
      <c r="J1124" s="53" t="e">
        <f>(H1124/D1124)*100</f>
        <v>#DIV/0!</v>
      </c>
      <c r="K1124" s="53">
        <f>C1124+D1124</f>
        <v>0</v>
      </c>
      <c r="L1124" s="53">
        <f>E1124+G1124</f>
        <v>0</v>
      </c>
      <c r="M1124" s="53">
        <f>F1124+H1124</f>
        <v>0</v>
      </c>
      <c r="N1124" s="53" t="e">
        <f>(M1124/K1124)*100</f>
        <v>#DIV/0!</v>
      </c>
    </row>
    <row r="1125" spans="1:14" ht="15" customHeight="1" x14ac:dyDescent="0.2">
      <c r="A1125" s="58">
        <v>18</v>
      </c>
      <c r="B1125" s="65" t="s">
        <v>31</v>
      </c>
      <c r="C1125" s="53">
        <v>0</v>
      </c>
      <c r="D1125" s="53">
        <v>0</v>
      </c>
      <c r="E1125" s="53">
        <v>0</v>
      </c>
      <c r="F1125" s="53">
        <v>0</v>
      </c>
      <c r="G1125" s="53">
        <v>0</v>
      </c>
      <c r="H1125" s="53">
        <v>0</v>
      </c>
      <c r="I1125" s="53" t="e">
        <f>(F1125/C1125)*100</f>
        <v>#DIV/0!</v>
      </c>
      <c r="J1125" s="53" t="e">
        <f>(H1125/D1125)*100</f>
        <v>#DIV/0!</v>
      </c>
      <c r="K1125" s="53">
        <f>C1125+D1125</f>
        <v>0</v>
      </c>
      <c r="L1125" s="53">
        <f>E1125+G1125</f>
        <v>0</v>
      </c>
      <c r="M1125" s="53">
        <f>F1125+H1125</f>
        <v>0</v>
      </c>
      <c r="N1125" s="53" t="e">
        <f>(M1125/K1125)*100</f>
        <v>#DIV/0!</v>
      </c>
    </row>
    <row r="1126" spans="1:14" ht="15" customHeight="1" x14ac:dyDescent="0.2">
      <c r="A1126" s="58">
        <v>19</v>
      </c>
      <c r="B1126" s="61" t="s">
        <v>32</v>
      </c>
      <c r="C1126" s="53">
        <v>7847.4</v>
      </c>
      <c r="D1126" s="53">
        <v>1172.6000000000004</v>
      </c>
      <c r="E1126" s="53">
        <v>1352.053396</v>
      </c>
      <c r="F1126" s="53">
        <v>2277.6727325000002</v>
      </c>
      <c r="G1126" s="53">
        <v>0</v>
      </c>
      <c r="H1126" s="53">
        <v>0</v>
      </c>
      <c r="I1126" s="53">
        <f t="shared" si="154"/>
        <v>29.024552495093918</v>
      </c>
      <c r="J1126" s="53">
        <f t="shared" si="155"/>
        <v>0</v>
      </c>
      <c r="K1126" s="53">
        <f t="shared" si="156"/>
        <v>9020</v>
      </c>
      <c r="L1126" s="53">
        <f t="shared" si="157"/>
        <v>1352.053396</v>
      </c>
      <c r="M1126" s="53">
        <f t="shared" si="157"/>
        <v>2277.6727325000002</v>
      </c>
      <c r="N1126" s="53">
        <f t="shared" si="158"/>
        <v>25.25136067073171</v>
      </c>
    </row>
    <row r="1127" spans="1:14" ht="15" customHeight="1" x14ac:dyDescent="0.2">
      <c r="A1127" s="58">
        <v>20</v>
      </c>
      <c r="B1127" s="61" t="s">
        <v>33</v>
      </c>
      <c r="C1127" s="53">
        <v>1652.8024730860757</v>
      </c>
      <c r="D1127" s="53">
        <v>413.19752691392432</v>
      </c>
      <c r="E1127" s="53">
        <v>292.12411950000001</v>
      </c>
      <c r="F1127" s="53">
        <v>409</v>
      </c>
      <c r="G1127" s="53">
        <v>0</v>
      </c>
      <c r="H1127" s="53">
        <v>0</v>
      </c>
      <c r="I1127" s="53">
        <f t="shared" si="154"/>
        <v>24.745848742368128</v>
      </c>
      <c r="J1127" s="53">
        <f t="shared" si="155"/>
        <v>0</v>
      </c>
      <c r="K1127" s="53">
        <f t="shared" si="156"/>
        <v>2066</v>
      </c>
      <c r="L1127" s="53">
        <f t="shared" si="157"/>
        <v>292.12411950000001</v>
      </c>
      <c r="M1127" s="53">
        <f t="shared" si="157"/>
        <v>409</v>
      </c>
      <c r="N1127" s="53">
        <f t="shared" si="158"/>
        <v>19.79670861568248</v>
      </c>
    </row>
    <row r="1128" spans="1:14" ht="15" customHeight="1" x14ac:dyDescent="0.2">
      <c r="A1128" s="58">
        <v>21</v>
      </c>
      <c r="B1128" s="61" t="s">
        <v>34</v>
      </c>
      <c r="C1128" s="53">
        <v>1382.373069780127</v>
      </c>
      <c r="D1128" s="53">
        <v>345.62693021987297</v>
      </c>
      <c r="E1128" s="53">
        <v>205.94190800000001</v>
      </c>
      <c r="F1128" s="53">
        <v>393.97582399999999</v>
      </c>
      <c r="G1128" s="53">
        <v>0</v>
      </c>
      <c r="H1128" s="53">
        <v>0</v>
      </c>
      <c r="I1128" s="53">
        <f t="shared" si="154"/>
        <v>28.499963766124559</v>
      </c>
      <c r="J1128" s="53">
        <f t="shared" si="155"/>
        <v>0</v>
      </c>
      <c r="K1128" s="53">
        <f t="shared" si="156"/>
        <v>1728</v>
      </c>
      <c r="L1128" s="53">
        <f t="shared" si="157"/>
        <v>205.94190800000001</v>
      </c>
      <c r="M1128" s="53">
        <f t="shared" si="157"/>
        <v>393.97582399999999</v>
      </c>
      <c r="N1128" s="53">
        <f t="shared" si="158"/>
        <v>22.799526851851851</v>
      </c>
    </row>
    <row r="1129" spans="1:14" ht="15" customHeight="1" x14ac:dyDescent="0.2">
      <c r="A1129" s="58">
        <v>22</v>
      </c>
      <c r="B1129" s="61" t="s">
        <v>35</v>
      </c>
      <c r="C1129" s="53">
        <v>12253.008253968255</v>
      </c>
      <c r="D1129" s="53">
        <v>5291.0717460317464</v>
      </c>
      <c r="E1129" s="53">
        <v>1858</v>
      </c>
      <c r="F1129" s="53">
        <v>4371</v>
      </c>
      <c r="G1129" s="53">
        <v>0</v>
      </c>
      <c r="H1129" s="53">
        <v>0</v>
      </c>
      <c r="I1129" s="53">
        <f t="shared" si="154"/>
        <v>35.672872403268066</v>
      </c>
      <c r="J1129" s="53">
        <f t="shared" si="155"/>
        <v>0</v>
      </c>
      <c r="K1129" s="53">
        <f t="shared" si="156"/>
        <v>17544.080000000002</v>
      </c>
      <c r="L1129" s="53">
        <f t="shared" si="157"/>
        <v>1858</v>
      </c>
      <c r="M1129" s="53">
        <f t="shared" si="157"/>
        <v>4371</v>
      </c>
      <c r="N1129" s="53">
        <f t="shared" si="158"/>
        <v>24.914387075298329</v>
      </c>
    </row>
    <row r="1130" spans="1:14" ht="15" customHeight="1" x14ac:dyDescent="0.2">
      <c r="A1130" s="58">
        <v>23</v>
      </c>
      <c r="B1130" s="61" t="s">
        <v>36</v>
      </c>
      <c r="C1130" s="53">
        <v>8357.3315259966021</v>
      </c>
      <c r="D1130" s="53">
        <v>3581.6684740033979</v>
      </c>
      <c r="E1130" s="53">
        <v>2856</v>
      </c>
      <c r="F1130" s="53">
        <v>5665</v>
      </c>
      <c r="G1130" s="53">
        <v>0</v>
      </c>
      <c r="H1130" s="53">
        <v>0</v>
      </c>
      <c r="I1130" s="53">
        <f t="shared" si="154"/>
        <v>67.78479449305388</v>
      </c>
      <c r="J1130" s="53">
        <f t="shared" si="155"/>
        <v>0</v>
      </c>
      <c r="K1130" s="53">
        <f t="shared" si="156"/>
        <v>11939</v>
      </c>
      <c r="L1130" s="53">
        <f t="shared" si="157"/>
        <v>2856</v>
      </c>
      <c r="M1130" s="53">
        <f t="shared" si="157"/>
        <v>5665</v>
      </c>
      <c r="N1130" s="53">
        <f t="shared" si="158"/>
        <v>47.449535136946139</v>
      </c>
    </row>
    <row r="1131" spans="1:14" ht="15" customHeight="1" x14ac:dyDescent="0.2">
      <c r="A1131" s="58">
        <v>24</v>
      </c>
      <c r="B1131" s="59" t="s">
        <v>37</v>
      </c>
      <c r="C1131" s="53">
        <v>487.26986000000005</v>
      </c>
      <c r="D1131" s="53">
        <v>126.42014</v>
      </c>
      <c r="E1131" s="53">
        <v>3</v>
      </c>
      <c r="F1131" s="53">
        <v>90</v>
      </c>
      <c r="G1131" s="53">
        <v>0</v>
      </c>
      <c r="H1131" s="53">
        <v>0</v>
      </c>
      <c r="I1131" s="53">
        <f>(F1131/C1131)*100</f>
        <v>18.470257938793914</v>
      </c>
      <c r="J1131" s="53">
        <f>(H1131/D1131)*100</f>
        <v>0</v>
      </c>
      <c r="K1131" s="53">
        <f>C1131+D1131</f>
        <v>613.69000000000005</v>
      </c>
      <c r="L1131" s="53">
        <f>E1131+G1131</f>
        <v>3</v>
      </c>
      <c r="M1131" s="53">
        <f>F1131+H1131</f>
        <v>90</v>
      </c>
      <c r="N1131" s="53">
        <f>(M1131/K1131)*100</f>
        <v>14.665384803402368</v>
      </c>
    </row>
    <row r="1132" spans="1:14" ht="15" customHeight="1" x14ac:dyDescent="0.2">
      <c r="A1132" s="58">
        <v>25</v>
      </c>
      <c r="B1132" s="61" t="s">
        <v>38</v>
      </c>
      <c r="C1132" s="53">
        <v>2749.1027621811058</v>
      </c>
      <c r="D1132" s="53">
        <v>776.89723781889415</v>
      </c>
      <c r="E1132" s="53">
        <v>838.31787550000001</v>
      </c>
      <c r="F1132" s="53">
        <v>976</v>
      </c>
      <c r="G1132" s="53">
        <v>0</v>
      </c>
      <c r="H1132" s="53">
        <v>0</v>
      </c>
      <c r="I1132" s="53">
        <f t="shared" si="154"/>
        <v>35.502492428680732</v>
      </c>
      <c r="J1132" s="53">
        <f t="shared" si="155"/>
        <v>0</v>
      </c>
      <c r="K1132" s="53">
        <f t="shared" si="156"/>
        <v>3526</v>
      </c>
      <c r="L1132" s="53">
        <f t="shared" si="157"/>
        <v>838.31787550000001</v>
      </c>
      <c r="M1132" s="53">
        <f t="shared" si="157"/>
        <v>976</v>
      </c>
      <c r="N1132" s="53">
        <f t="shared" si="158"/>
        <v>27.680090754395913</v>
      </c>
    </row>
    <row r="1133" spans="1:14" ht="15" customHeight="1" x14ac:dyDescent="0.2">
      <c r="A1133" s="58">
        <v>26</v>
      </c>
      <c r="B1133" s="61" t="s">
        <v>39</v>
      </c>
      <c r="C1133" s="53">
        <v>3508.6888484583874</v>
      </c>
      <c r="D1133" s="53">
        <v>1889.3011515416124</v>
      </c>
      <c r="E1133" s="53">
        <v>805</v>
      </c>
      <c r="F1133" s="53">
        <v>2953</v>
      </c>
      <c r="G1133" s="53">
        <v>0</v>
      </c>
      <c r="H1133" s="53">
        <v>0</v>
      </c>
      <c r="I1133" s="53">
        <f t="shared" si="154"/>
        <v>84.162492815441851</v>
      </c>
      <c r="J1133" s="53">
        <f t="shared" si="155"/>
        <v>0</v>
      </c>
      <c r="K1133" s="53">
        <f t="shared" si="156"/>
        <v>5397.99</v>
      </c>
      <c r="L1133" s="53">
        <f t="shared" si="157"/>
        <v>805</v>
      </c>
      <c r="M1133" s="53">
        <f t="shared" si="157"/>
        <v>2953</v>
      </c>
      <c r="N1133" s="53">
        <f t="shared" si="158"/>
        <v>54.705547805757327</v>
      </c>
    </row>
    <row r="1134" spans="1:14" ht="15" customHeight="1" x14ac:dyDescent="0.2">
      <c r="A1134" s="58">
        <v>27</v>
      </c>
      <c r="B1134" s="61" t="s">
        <v>40</v>
      </c>
      <c r="C1134" s="53">
        <v>1312.9122328571427</v>
      </c>
      <c r="D1134" s="53">
        <v>328.6677671428572</v>
      </c>
      <c r="E1134" s="53">
        <v>96.255457000000007</v>
      </c>
      <c r="F1134" s="53">
        <v>330.17860250000001</v>
      </c>
      <c r="G1134" s="53">
        <v>0</v>
      </c>
      <c r="H1134" s="53">
        <v>0</v>
      </c>
      <c r="I1134" s="53">
        <f t="shared" si="154"/>
        <v>25.148566235952391</v>
      </c>
      <c r="J1134" s="53">
        <f t="shared" si="155"/>
        <v>0</v>
      </c>
      <c r="K1134" s="53">
        <f t="shared" si="156"/>
        <v>1641.58</v>
      </c>
      <c r="L1134" s="53">
        <f t="shared" si="157"/>
        <v>96.255457000000007</v>
      </c>
      <c r="M1134" s="53">
        <f t="shared" si="157"/>
        <v>330.17860250000001</v>
      </c>
      <c r="N1134" s="53">
        <f t="shared" si="158"/>
        <v>20.113464010282776</v>
      </c>
    </row>
    <row r="1135" spans="1:14" ht="15" customHeight="1" x14ac:dyDescent="0.2">
      <c r="A1135" s="58">
        <v>28</v>
      </c>
      <c r="B1135" s="61" t="s">
        <v>41</v>
      </c>
      <c r="C1135" s="53">
        <v>627.53250639431621</v>
      </c>
      <c r="D1135" s="53">
        <v>772.17749360568382</v>
      </c>
      <c r="E1135" s="53">
        <v>234</v>
      </c>
      <c r="F1135" s="53">
        <v>867</v>
      </c>
      <c r="G1135" s="53">
        <v>0</v>
      </c>
      <c r="H1135" s="53">
        <v>0</v>
      </c>
      <c r="I1135" s="53">
        <f t="shared" si="154"/>
        <v>138.16017356321811</v>
      </c>
      <c r="J1135" s="53">
        <f t="shared" si="155"/>
        <v>0</v>
      </c>
      <c r="K1135" s="53">
        <f t="shared" si="156"/>
        <v>1399.71</v>
      </c>
      <c r="L1135" s="53">
        <f t="shared" si="157"/>
        <v>234</v>
      </c>
      <c r="M1135" s="53">
        <f t="shared" si="157"/>
        <v>867</v>
      </c>
      <c r="N1135" s="53">
        <f t="shared" si="158"/>
        <v>61.941402147587709</v>
      </c>
    </row>
    <row r="1136" spans="1:14" ht="15" customHeight="1" x14ac:dyDescent="0.2">
      <c r="A1136" s="58">
        <v>29</v>
      </c>
      <c r="B1136" s="61" t="s">
        <v>42</v>
      </c>
      <c r="C1136" s="53">
        <v>14426.799585741812</v>
      </c>
      <c r="D1136" s="53">
        <v>10573.230414258187</v>
      </c>
      <c r="E1136" s="53">
        <v>3144</v>
      </c>
      <c r="F1136" s="53">
        <v>10537.2410103562</v>
      </c>
      <c r="G1136" s="53">
        <v>0</v>
      </c>
      <c r="H1136" s="53">
        <v>0</v>
      </c>
      <c r="I1136" s="53">
        <f t="shared" si="154"/>
        <v>73.039352544761812</v>
      </c>
      <c r="J1136" s="53">
        <f t="shared" si="155"/>
        <v>0</v>
      </c>
      <c r="K1136" s="53">
        <f t="shared" si="156"/>
        <v>25000.03</v>
      </c>
      <c r="L1136" s="53">
        <f t="shared" si="157"/>
        <v>3144</v>
      </c>
      <c r="M1136" s="53">
        <f t="shared" si="157"/>
        <v>10537.2410103562</v>
      </c>
      <c r="N1136" s="53">
        <f t="shared" si="158"/>
        <v>42.148913462728643</v>
      </c>
    </row>
    <row r="1137" spans="1:14" ht="15" customHeight="1" x14ac:dyDescent="0.2">
      <c r="A1137" s="58">
        <v>30</v>
      </c>
      <c r="B1137" s="61" t="s">
        <v>43</v>
      </c>
      <c r="C1137" s="53">
        <v>14182.102444444445</v>
      </c>
      <c r="D1137" s="53">
        <v>5497.9075555555537</v>
      </c>
      <c r="E1137" s="53">
        <v>1247</v>
      </c>
      <c r="F1137" s="53">
        <v>2539</v>
      </c>
      <c r="G1137" s="53">
        <v>0</v>
      </c>
      <c r="H1137" s="53">
        <v>0</v>
      </c>
      <c r="I1137" s="53">
        <f t="shared" si="154"/>
        <v>17.902846280697986</v>
      </c>
      <c r="J1137" s="53">
        <f t="shared" si="155"/>
        <v>0</v>
      </c>
      <c r="K1137" s="53">
        <f t="shared" si="156"/>
        <v>19680.009999999998</v>
      </c>
      <c r="L1137" s="53">
        <f t="shared" si="157"/>
        <v>1247</v>
      </c>
      <c r="M1137" s="53">
        <f t="shared" si="157"/>
        <v>2539</v>
      </c>
      <c r="N1137" s="53">
        <f t="shared" si="158"/>
        <v>12.901416208629977</v>
      </c>
    </row>
    <row r="1138" spans="1:14" ht="15" customHeight="1" x14ac:dyDescent="0.2">
      <c r="A1138" s="58">
        <v>31</v>
      </c>
      <c r="B1138" s="61" t="s">
        <v>44</v>
      </c>
      <c r="C1138" s="53">
        <v>550.86579012651953</v>
      </c>
      <c r="D1138" s="53">
        <v>163.13420987348047</v>
      </c>
      <c r="E1138" s="53">
        <v>169</v>
      </c>
      <c r="F1138" s="53">
        <v>730</v>
      </c>
      <c r="G1138" s="53">
        <v>0</v>
      </c>
      <c r="H1138" s="53">
        <v>0</v>
      </c>
      <c r="I1138" s="53">
        <f t="shared" si="154"/>
        <v>132.51866663063939</v>
      </c>
      <c r="J1138" s="53">
        <f t="shared" si="155"/>
        <v>0</v>
      </c>
      <c r="K1138" s="53">
        <f t="shared" si="156"/>
        <v>714</v>
      </c>
      <c r="L1138" s="53">
        <f t="shared" si="157"/>
        <v>169</v>
      </c>
      <c r="M1138" s="53">
        <f t="shared" si="157"/>
        <v>730</v>
      </c>
      <c r="N1138" s="53">
        <f t="shared" si="158"/>
        <v>102.24089635854341</v>
      </c>
    </row>
    <row r="1139" spans="1:14" ht="15" customHeight="1" x14ac:dyDescent="0.2">
      <c r="A1139" s="58">
        <v>32</v>
      </c>
      <c r="B1139" s="61" t="s">
        <v>45</v>
      </c>
      <c r="C1139" s="53">
        <v>8184.400517401833</v>
      </c>
      <c r="D1139" s="53">
        <v>19029.599482598169</v>
      </c>
      <c r="E1139" s="53">
        <v>6792</v>
      </c>
      <c r="F1139" s="53">
        <v>22605</v>
      </c>
      <c r="G1139" s="53">
        <v>0</v>
      </c>
      <c r="H1139" s="53">
        <v>0</v>
      </c>
      <c r="I1139" s="53">
        <f t="shared" si="154"/>
        <v>276.19616063432875</v>
      </c>
      <c r="J1139" s="53">
        <f t="shared" si="155"/>
        <v>0</v>
      </c>
      <c r="K1139" s="53">
        <f t="shared" si="156"/>
        <v>27214</v>
      </c>
      <c r="L1139" s="53">
        <f t="shared" si="157"/>
        <v>6792</v>
      </c>
      <c r="M1139" s="53">
        <f t="shared" si="157"/>
        <v>22605</v>
      </c>
      <c r="N1139" s="53">
        <f t="shared" si="158"/>
        <v>83.063864187550536</v>
      </c>
    </row>
    <row r="1140" spans="1:14" ht="15" customHeight="1" x14ac:dyDescent="0.2">
      <c r="A1140" s="58">
        <v>33</v>
      </c>
      <c r="B1140" s="61" t="s">
        <v>46</v>
      </c>
      <c r="C1140" s="53">
        <v>827.05095909090915</v>
      </c>
      <c r="D1140" s="53">
        <v>263.84904090909095</v>
      </c>
      <c r="E1140" s="53">
        <v>60.439473</v>
      </c>
      <c r="F1140" s="53">
        <v>216.0151535</v>
      </c>
      <c r="G1140" s="53">
        <v>0</v>
      </c>
      <c r="H1140" s="53">
        <v>0</v>
      </c>
      <c r="I1140" s="53">
        <f t="shared" si="154"/>
        <v>26.118723535178891</v>
      </c>
      <c r="J1140" s="53">
        <f t="shared" si="155"/>
        <v>0</v>
      </c>
      <c r="K1140" s="53">
        <f t="shared" si="156"/>
        <v>1090.9000000000001</v>
      </c>
      <c r="L1140" s="53">
        <f t="shared" si="157"/>
        <v>60.439473</v>
      </c>
      <c r="M1140" s="53">
        <f t="shared" si="157"/>
        <v>216.0151535</v>
      </c>
      <c r="N1140" s="53">
        <f t="shared" si="158"/>
        <v>19.80155408378403</v>
      </c>
    </row>
    <row r="1141" spans="1:14" ht="15" customHeight="1" x14ac:dyDescent="0.2">
      <c r="A1141" s="58">
        <v>34</v>
      </c>
      <c r="B1141" s="61" t="s">
        <v>47</v>
      </c>
      <c r="C1141" s="53">
        <v>3155.7588684691332</v>
      </c>
      <c r="D1141" s="53">
        <v>354.71113153086662</v>
      </c>
      <c r="E1141" s="53">
        <v>480.15803549999998</v>
      </c>
      <c r="F1141" s="53">
        <v>515.97401950000005</v>
      </c>
      <c r="G1141" s="53">
        <v>0</v>
      </c>
      <c r="H1141" s="53">
        <v>0</v>
      </c>
      <c r="I1141" s="53">
        <f t="shared" si="154"/>
        <v>16.350235902222163</v>
      </c>
      <c r="J1141" s="53">
        <f t="shared" si="155"/>
        <v>0</v>
      </c>
      <c r="K1141" s="53">
        <f t="shared" si="156"/>
        <v>3510.47</v>
      </c>
      <c r="L1141" s="53">
        <f t="shared" si="157"/>
        <v>480.15803549999998</v>
      </c>
      <c r="M1141" s="53">
        <f t="shared" si="157"/>
        <v>515.97401950000005</v>
      </c>
      <c r="N1141" s="53">
        <f t="shared" si="158"/>
        <v>14.698146387805625</v>
      </c>
    </row>
    <row r="1142" spans="1:14" ht="15" customHeight="1" x14ac:dyDescent="0.2">
      <c r="A1142" s="58">
        <v>35</v>
      </c>
      <c r="B1142" s="61" t="s">
        <v>48</v>
      </c>
      <c r="C1142" s="53">
        <v>3151.5151515151515</v>
      </c>
      <c r="D1142" s="53">
        <v>98.484848484848499</v>
      </c>
      <c r="E1142" s="53">
        <v>888.68410300000005</v>
      </c>
      <c r="F1142" s="53">
        <v>1185.2852204999999</v>
      </c>
      <c r="G1142" s="53">
        <v>0</v>
      </c>
      <c r="H1142" s="53">
        <v>0</v>
      </c>
      <c r="I1142" s="53">
        <f t="shared" si="154"/>
        <v>37.610011804326923</v>
      </c>
      <c r="J1142" s="53">
        <f t="shared" si="155"/>
        <v>0</v>
      </c>
      <c r="K1142" s="53">
        <f t="shared" si="156"/>
        <v>3250</v>
      </c>
      <c r="L1142" s="53">
        <f t="shared" si="157"/>
        <v>888.68410300000005</v>
      </c>
      <c r="M1142" s="53">
        <f t="shared" si="157"/>
        <v>1185.2852204999999</v>
      </c>
      <c r="N1142" s="53">
        <f t="shared" si="158"/>
        <v>36.470314476923079</v>
      </c>
    </row>
    <row r="1143" spans="1:14" ht="15" customHeight="1" x14ac:dyDescent="0.2">
      <c r="A1143" s="58">
        <v>36</v>
      </c>
      <c r="B1143" s="61" t="s">
        <v>49</v>
      </c>
      <c r="C1143" s="53">
        <v>3305.76</v>
      </c>
      <c r="D1143" s="53">
        <v>102.23999999999978</v>
      </c>
      <c r="E1143" s="53">
        <v>867.41836249999994</v>
      </c>
      <c r="F1143" s="53">
        <v>960.31607099999997</v>
      </c>
      <c r="G1143" s="53">
        <v>0</v>
      </c>
      <c r="H1143" s="53">
        <v>0</v>
      </c>
      <c r="I1143" s="53">
        <f t="shared" si="154"/>
        <v>29.049781926092631</v>
      </c>
      <c r="J1143" s="53">
        <f t="shared" si="155"/>
        <v>0</v>
      </c>
      <c r="K1143" s="53">
        <f t="shared" si="156"/>
        <v>3408</v>
      </c>
      <c r="L1143" s="53">
        <f t="shared" si="157"/>
        <v>867.41836249999994</v>
      </c>
      <c r="M1143" s="53">
        <f t="shared" si="157"/>
        <v>960.31607099999997</v>
      </c>
      <c r="N1143" s="53">
        <f t="shared" si="158"/>
        <v>28.178288468309859</v>
      </c>
    </row>
    <row r="1144" spans="1:14" ht="15" customHeight="1" x14ac:dyDescent="0.2">
      <c r="A1144" s="66"/>
      <c r="B1144" s="67" t="s">
        <v>6</v>
      </c>
      <c r="C1144" s="54">
        <f t="shared" ref="C1144:H1144" si="159">SUM(C1108:C1143)</f>
        <v>160317.79816735233</v>
      </c>
      <c r="D1144" s="54">
        <f t="shared" si="159"/>
        <v>70270.701832647683</v>
      </c>
      <c r="E1144" s="54">
        <f t="shared" si="159"/>
        <v>39516.073746000002</v>
      </c>
      <c r="F1144" s="54">
        <f t="shared" si="159"/>
        <v>83194.678962356193</v>
      </c>
      <c r="G1144" s="54">
        <f t="shared" si="159"/>
        <v>0</v>
      </c>
      <c r="H1144" s="54">
        <f t="shared" si="159"/>
        <v>0</v>
      </c>
      <c r="I1144" s="54">
        <f t="shared" si="154"/>
        <v>51.893601280321377</v>
      </c>
      <c r="J1144" s="54">
        <f t="shared" si="155"/>
        <v>0</v>
      </c>
      <c r="K1144" s="54">
        <f t="shared" si="156"/>
        <v>230588.5</v>
      </c>
      <c r="L1144" s="54">
        <f t="shared" si="157"/>
        <v>39516.073746000002</v>
      </c>
      <c r="M1144" s="54">
        <f t="shared" si="157"/>
        <v>83194.678962356193</v>
      </c>
      <c r="N1144" s="54">
        <f t="shared" si="158"/>
        <v>36.079283642660492</v>
      </c>
    </row>
    <row r="1145" spans="1:14" ht="15" customHeight="1" x14ac:dyDescent="0.2">
      <c r="A1145" s="109" t="s">
        <v>172</v>
      </c>
      <c r="B1145" s="109"/>
      <c r="C1145" s="109"/>
      <c r="D1145" s="109"/>
      <c r="E1145" s="109"/>
      <c r="F1145" s="109"/>
      <c r="G1145" s="109"/>
      <c r="H1145" s="109"/>
      <c r="I1145" s="109"/>
      <c r="J1145" s="109"/>
      <c r="K1145" s="109"/>
      <c r="L1145" s="109"/>
      <c r="M1145" s="109"/>
      <c r="N1145" s="109"/>
    </row>
    <row r="1146" spans="1:14" ht="15" customHeight="1" x14ac:dyDescent="0.2">
      <c r="A1146" s="110"/>
      <c r="B1146" s="110"/>
      <c r="C1146" s="110"/>
      <c r="D1146" s="110"/>
      <c r="E1146" s="110"/>
      <c r="F1146" s="110"/>
      <c r="G1146" s="110"/>
      <c r="H1146" s="110"/>
      <c r="I1146" s="110"/>
      <c r="J1146" s="110"/>
      <c r="K1146" s="110"/>
      <c r="L1146" s="110"/>
      <c r="M1146" s="110"/>
      <c r="N1146" s="110"/>
    </row>
    <row r="1147" spans="1:14" ht="15" customHeight="1" x14ac:dyDescent="0.2">
      <c r="A1147" s="111" t="str">
        <f>A3</f>
        <v>Disbursements under Crop Loans - 30.09.2020</v>
      </c>
      <c r="B1147" s="111"/>
      <c r="C1147" s="111"/>
      <c r="D1147" s="111"/>
      <c r="E1147" s="111"/>
      <c r="F1147" s="111"/>
      <c r="G1147" s="111"/>
      <c r="H1147" s="111"/>
      <c r="I1147" s="111"/>
      <c r="J1147" s="111"/>
      <c r="K1147" s="111"/>
      <c r="L1147" s="111"/>
      <c r="M1147" s="111"/>
      <c r="N1147" s="111"/>
    </row>
    <row r="1148" spans="1:14" ht="15" customHeight="1" x14ac:dyDescent="0.2">
      <c r="A1148" s="56"/>
      <c r="B1148" s="56"/>
      <c r="C1148" s="56"/>
      <c r="D1148" s="56"/>
      <c r="E1148" s="56"/>
      <c r="F1148" s="56"/>
      <c r="G1148" s="56"/>
      <c r="H1148" s="56"/>
      <c r="I1148" s="56"/>
      <c r="J1148" s="56"/>
      <c r="K1148" s="112" t="s">
        <v>2</v>
      </c>
      <c r="L1148" s="112"/>
      <c r="M1148" s="112"/>
      <c r="N1148" s="112"/>
    </row>
    <row r="1149" spans="1:14" ht="39.950000000000003" customHeight="1" x14ac:dyDescent="0.2">
      <c r="A1149" s="113" t="s">
        <v>3</v>
      </c>
      <c r="B1149" s="113" t="s">
        <v>56</v>
      </c>
      <c r="C1149" s="102" t="str">
        <f>C5</f>
        <v>Crop Loan Target 
ACP 2020-21</v>
      </c>
      <c r="D1149" s="102"/>
      <c r="E1149" s="116" t="str">
        <f>E5</f>
        <v>Cumulative Achievement from 
01.04.2020</v>
      </c>
      <c r="F1149" s="117"/>
      <c r="G1149" s="117"/>
      <c r="H1149" s="118"/>
      <c r="I1149" s="102" t="s">
        <v>5</v>
      </c>
      <c r="J1149" s="102"/>
      <c r="K1149" s="102" t="s">
        <v>6</v>
      </c>
      <c r="L1149" s="102"/>
      <c r="M1149" s="102"/>
      <c r="N1149" s="102"/>
    </row>
    <row r="1150" spans="1:14" ht="15" customHeight="1" x14ac:dyDescent="0.2">
      <c r="A1150" s="114"/>
      <c r="B1150" s="114"/>
      <c r="C1150" s="103" t="s">
        <v>7</v>
      </c>
      <c r="D1150" s="103" t="s">
        <v>8</v>
      </c>
      <c r="E1150" s="105" t="s">
        <v>7</v>
      </c>
      <c r="F1150" s="106"/>
      <c r="G1150" s="105" t="s">
        <v>8</v>
      </c>
      <c r="H1150" s="106"/>
      <c r="I1150" s="103" t="s">
        <v>7</v>
      </c>
      <c r="J1150" s="103" t="s">
        <v>8</v>
      </c>
      <c r="K1150" s="103" t="s">
        <v>9</v>
      </c>
      <c r="L1150" s="107" t="s">
        <v>10</v>
      </c>
      <c r="M1150" s="107"/>
      <c r="N1150" s="103" t="s">
        <v>11</v>
      </c>
    </row>
    <row r="1151" spans="1:14" ht="15" customHeight="1" x14ac:dyDescent="0.2">
      <c r="A1151" s="115"/>
      <c r="B1151" s="115"/>
      <c r="C1151" s="104"/>
      <c r="D1151" s="104"/>
      <c r="E1151" s="57" t="s">
        <v>12</v>
      </c>
      <c r="F1151" s="57" t="s">
        <v>13</v>
      </c>
      <c r="G1151" s="57" t="s">
        <v>12</v>
      </c>
      <c r="H1151" s="57" t="s">
        <v>13</v>
      </c>
      <c r="I1151" s="104"/>
      <c r="J1151" s="104"/>
      <c r="K1151" s="104"/>
      <c r="L1151" s="57" t="s">
        <v>12</v>
      </c>
      <c r="M1151" s="57" t="s">
        <v>13</v>
      </c>
      <c r="N1151" s="104"/>
    </row>
    <row r="1152" spans="1:14" ht="15" customHeight="1" x14ac:dyDescent="0.2">
      <c r="A1152" s="58">
        <v>1</v>
      </c>
      <c r="B1152" s="61" t="s">
        <v>14</v>
      </c>
      <c r="C1152" s="53">
        <v>7296.0145094610934</v>
      </c>
      <c r="D1152" s="53">
        <v>3935.5754905389067</v>
      </c>
      <c r="E1152" s="53">
        <v>3942</v>
      </c>
      <c r="F1152" s="53">
        <v>4798</v>
      </c>
      <c r="G1152" s="53">
        <v>0</v>
      </c>
      <c r="H1152" s="53">
        <v>0</v>
      </c>
      <c r="I1152" s="53">
        <f t="shared" ref="I1152:I1188" si="160">(F1152/C1152)*100</f>
        <v>65.761930623605565</v>
      </c>
      <c r="J1152" s="53">
        <f t="shared" ref="J1152:J1188" si="161">(H1152/D1152)*100</f>
        <v>0</v>
      </c>
      <c r="K1152" s="53">
        <f t="shared" ref="K1152:K1188" si="162">C1152+D1152</f>
        <v>11231.59</v>
      </c>
      <c r="L1152" s="53">
        <f t="shared" ref="L1152:M1188" si="163">E1152+G1152</f>
        <v>3942</v>
      </c>
      <c r="M1152" s="53">
        <f t="shared" si="163"/>
        <v>4798</v>
      </c>
      <c r="N1152" s="53">
        <f t="shared" ref="N1152:N1188" si="164">(M1152/K1152)*100</f>
        <v>42.718795824990053</v>
      </c>
    </row>
    <row r="1153" spans="1:14" ht="15" customHeight="1" x14ac:dyDescent="0.2">
      <c r="A1153" s="58">
        <v>2</v>
      </c>
      <c r="B1153" s="61" t="s">
        <v>15</v>
      </c>
      <c r="C1153" s="53">
        <v>617.5</v>
      </c>
      <c r="D1153" s="53">
        <v>32.5</v>
      </c>
      <c r="E1153" s="53">
        <v>276</v>
      </c>
      <c r="F1153" s="53">
        <v>475</v>
      </c>
      <c r="G1153" s="53">
        <v>0</v>
      </c>
      <c r="H1153" s="53">
        <v>0</v>
      </c>
      <c r="I1153" s="53">
        <f t="shared" si="160"/>
        <v>76.923076923076934</v>
      </c>
      <c r="J1153" s="53">
        <f t="shared" si="161"/>
        <v>0</v>
      </c>
      <c r="K1153" s="53">
        <f t="shared" si="162"/>
        <v>650</v>
      </c>
      <c r="L1153" s="53">
        <f t="shared" si="163"/>
        <v>276</v>
      </c>
      <c r="M1153" s="53">
        <f t="shared" si="163"/>
        <v>475</v>
      </c>
      <c r="N1153" s="53">
        <f t="shared" si="164"/>
        <v>73.076923076923066</v>
      </c>
    </row>
    <row r="1154" spans="1:14" ht="15" customHeight="1" x14ac:dyDescent="0.2">
      <c r="A1154" s="58">
        <v>3</v>
      </c>
      <c r="B1154" s="61" t="s">
        <v>16</v>
      </c>
      <c r="C1154" s="53">
        <v>960</v>
      </c>
      <c r="D1154" s="53">
        <v>240</v>
      </c>
      <c r="E1154" s="53">
        <v>400</v>
      </c>
      <c r="F1154" s="53">
        <v>523.36452250000002</v>
      </c>
      <c r="G1154" s="53">
        <v>0</v>
      </c>
      <c r="H1154" s="53">
        <v>0</v>
      </c>
      <c r="I1154" s="53">
        <f t="shared" si="160"/>
        <v>54.517137760416666</v>
      </c>
      <c r="J1154" s="53">
        <f t="shared" si="161"/>
        <v>0</v>
      </c>
      <c r="K1154" s="53">
        <f t="shared" si="162"/>
        <v>1200</v>
      </c>
      <c r="L1154" s="53">
        <f t="shared" si="163"/>
        <v>400</v>
      </c>
      <c r="M1154" s="53">
        <f t="shared" si="163"/>
        <v>523.36452250000002</v>
      </c>
      <c r="N1154" s="53">
        <f t="shared" si="164"/>
        <v>43.61371020833333</v>
      </c>
    </row>
    <row r="1155" spans="1:14" ht="15" customHeight="1" x14ac:dyDescent="0.2">
      <c r="A1155" s="58">
        <v>4</v>
      </c>
      <c r="B1155" s="61" t="s">
        <v>17</v>
      </c>
      <c r="C1155" s="53">
        <v>995.87127914438497</v>
      </c>
      <c r="D1155" s="53">
        <v>249.24872085561492</v>
      </c>
      <c r="E1155" s="53">
        <v>630</v>
      </c>
      <c r="F1155" s="53">
        <v>799.93516999999997</v>
      </c>
      <c r="G1155" s="53">
        <v>0</v>
      </c>
      <c r="H1155" s="53">
        <v>0</v>
      </c>
      <c r="I1155" s="53">
        <f t="shared" si="160"/>
        <v>80.325157151562209</v>
      </c>
      <c r="J1155" s="53">
        <f t="shared" si="161"/>
        <v>0</v>
      </c>
      <c r="K1155" s="53">
        <f t="shared" si="162"/>
        <v>1245.1199999999999</v>
      </c>
      <c r="L1155" s="53">
        <f t="shared" si="163"/>
        <v>630</v>
      </c>
      <c r="M1155" s="53">
        <f t="shared" si="163"/>
        <v>799.93516999999997</v>
      </c>
      <c r="N1155" s="53">
        <f t="shared" si="164"/>
        <v>64.245628533795937</v>
      </c>
    </row>
    <row r="1156" spans="1:14" ht="15" customHeight="1" x14ac:dyDescent="0.2">
      <c r="A1156" s="58">
        <v>5</v>
      </c>
      <c r="B1156" s="61" t="s">
        <v>18</v>
      </c>
      <c r="C1156" s="53">
        <v>3193.2773109243699</v>
      </c>
      <c r="D1156" s="53">
        <v>806.72268907563011</v>
      </c>
      <c r="E1156" s="53">
        <v>1221</v>
      </c>
      <c r="F1156" s="53">
        <v>1316</v>
      </c>
      <c r="G1156" s="53">
        <v>0</v>
      </c>
      <c r="H1156" s="53">
        <v>0</v>
      </c>
      <c r="I1156" s="53">
        <f t="shared" si="160"/>
        <v>41.211578947368423</v>
      </c>
      <c r="J1156" s="53">
        <f t="shared" si="161"/>
        <v>0</v>
      </c>
      <c r="K1156" s="53">
        <f t="shared" si="162"/>
        <v>4000</v>
      </c>
      <c r="L1156" s="53">
        <f t="shared" si="163"/>
        <v>1221</v>
      </c>
      <c r="M1156" s="53">
        <f t="shared" si="163"/>
        <v>1316</v>
      </c>
      <c r="N1156" s="53">
        <f t="shared" si="164"/>
        <v>32.9</v>
      </c>
    </row>
    <row r="1157" spans="1:14" ht="15" customHeight="1" x14ac:dyDescent="0.2">
      <c r="A1157" s="58">
        <v>6</v>
      </c>
      <c r="B1157" s="61" t="s">
        <v>19</v>
      </c>
      <c r="C1157" s="53">
        <v>112.31586892084751</v>
      </c>
      <c r="D1157" s="53">
        <v>7.6941310791524984</v>
      </c>
      <c r="E1157" s="53">
        <v>358</v>
      </c>
      <c r="F1157" s="53">
        <v>272</v>
      </c>
      <c r="G1157" s="53">
        <v>0</v>
      </c>
      <c r="H1157" s="53">
        <v>0</v>
      </c>
      <c r="I1157" s="53">
        <f t="shared" si="160"/>
        <v>242.17414922168024</v>
      </c>
      <c r="J1157" s="53">
        <f t="shared" si="161"/>
        <v>0</v>
      </c>
      <c r="K1157" s="53">
        <f t="shared" si="162"/>
        <v>120.01</v>
      </c>
      <c r="L1157" s="53">
        <f t="shared" si="163"/>
        <v>358</v>
      </c>
      <c r="M1157" s="53">
        <f t="shared" si="163"/>
        <v>272</v>
      </c>
      <c r="N1157" s="53">
        <f t="shared" si="164"/>
        <v>226.64777935172066</v>
      </c>
    </row>
    <row r="1158" spans="1:14" ht="15" customHeight="1" x14ac:dyDescent="0.2">
      <c r="A1158" s="58">
        <v>7</v>
      </c>
      <c r="B1158" s="61" t="s">
        <v>20</v>
      </c>
      <c r="C1158" s="53">
        <v>5571.9045293592617</v>
      </c>
      <c r="D1158" s="53">
        <v>619.09547064073831</v>
      </c>
      <c r="E1158" s="53">
        <v>710</v>
      </c>
      <c r="F1158" s="53">
        <v>1380</v>
      </c>
      <c r="G1158" s="53">
        <v>0</v>
      </c>
      <c r="H1158" s="53">
        <v>0</v>
      </c>
      <c r="I1158" s="53">
        <f t="shared" si="160"/>
        <v>24.767114955551694</v>
      </c>
      <c r="J1158" s="53">
        <f t="shared" si="161"/>
        <v>0</v>
      </c>
      <c r="K1158" s="53">
        <f t="shared" si="162"/>
        <v>6191</v>
      </c>
      <c r="L1158" s="53">
        <f t="shared" si="163"/>
        <v>710</v>
      </c>
      <c r="M1158" s="53">
        <f t="shared" si="163"/>
        <v>1380</v>
      </c>
      <c r="N1158" s="53">
        <f t="shared" si="164"/>
        <v>22.290421579712486</v>
      </c>
    </row>
    <row r="1159" spans="1:14" ht="15" customHeight="1" x14ac:dyDescent="0.2">
      <c r="A1159" s="58">
        <v>8</v>
      </c>
      <c r="B1159" s="61" t="s">
        <v>21</v>
      </c>
      <c r="C1159" s="53">
        <v>1330.3571428571429</v>
      </c>
      <c r="D1159" s="53">
        <v>159.64285714285711</v>
      </c>
      <c r="E1159" s="53">
        <v>887</v>
      </c>
      <c r="F1159" s="53">
        <v>725.57322169999998</v>
      </c>
      <c r="G1159" s="53">
        <v>0</v>
      </c>
      <c r="H1159" s="53">
        <v>0</v>
      </c>
      <c r="I1159" s="53">
        <f t="shared" si="160"/>
        <v>54.539732100939595</v>
      </c>
      <c r="J1159" s="53">
        <f t="shared" si="161"/>
        <v>0</v>
      </c>
      <c r="K1159" s="53">
        <f t="shared" si="162"/>
        <v>1490</v>
      </c>
      <c r="L1159" s="53">
        <f t="shared" si="163"/>
        <v>887</v>
      </c>
      <c r="M1159" s="53">
        <f t="shared" si="163"/>
        <v>725.57322169999998</v>
      </c>
      <c r="N1159" s="53">
        <f t="shared" si="164"/>
        <v>48.696189375838919</v>
      </c>
    </row>
    <row r="1160" spans="1:14" ht="15" customHeight="1" x14ac:dyDescent="0.2">
      <c r="A1160" s="58">
        <v>9</v>
      </c>
      <c r="B1160" s="61" t="s">
        <v>22</v>
      </c>
      <c r="C1160" s="53">
        <v>1536.9029</v>
      </c>
      <c r="D1160" s="53">
        <v>281.91709999999989</v>
      </c>
      <c r="E1160" s="53">
        <v>646</v>
      </c>
      <c r="F1160" s="53">
        <v>990.92544999999996</v>
      </c>
      <c r="G1160" s="53">
        <v>0</v>
      </c>
      <c r="H1160" s="53">
        <v>0</v>
      </c>
      <c r="I1160" s="53">
        <f t="shared" si="160"/>
        <v>64.475475321180014</v>
      </c>
      <c r="J1160" s="53">
        <f t="shared" si="161"/>
        <v>0</v>
      </c>
      <c r="K1160" s="53">
        <f t="shared" si="162"/>
        <v>1818.82</v>
      </c>
      <c r="L1160" s="53">
        <f t="shared" si="163"/>
        <v>646</v>
      </c>
      <c r="M1160" s="53">
        <f t="shared" si="163"/>
        <v>990.92544999999996</v>
      </c>
      <c r="N1160" s="53">
        <f t="shared" si="164"/>
        <v>54.481776646397115</v>
      </c>
    </row>
    <row r="1161" spans="1:14" ht="15" customHeight="1" x14ac:dyDescent="0.2">
      <c r="A1161" s="58">
        <v>10</v>
      </c>
      <c r="B1161" s="61" t="s">
        <v>23</v>
      </c>
      <c r="C1161" s="53">
        <v>628.76289346733665</v>
      </c>
      <c r="D1161" s="53">
        <v>111.52710653266331</v>
      </c>
      <c r="E1161" s="53">
        <v>524</v>
      </c>
      <c r="F1161" s="53">
        <v>239.81</v>
      </c>
      <c r="G1161" s="53">
        <v>0</v>
      </c>
      <c r="H1161" s="53">
        <v>0</v>
      </c>
      <c r="I1161" s="53">
        <f t="shared" si="160"/>
        <v>38.139973349502029</v>
      </c>
      <c r="J1161" s="53">
        <f t="shared" si="161"/>
        <v>0</v>
      </c>
      <c r="K1161" s="53">
        <f t="shared" si="162"/>
        <v>740.29</v>
      </c>
      <c r="L1161" s="53">
        <f t="shared" si="163"/>
        <v>524</v>
      </c>
      <c r="M1161" s="53">
        <f t="shared" si="163"/>
        <v>239.81</v>
      </c>
      <c r="N1161" s="53">
        <f t="shared" si="164"/>
        <v>32.394061786597142</v>
      </c>
    </row>
    <row r="1162" spans="1:14" ht="15" customHeight="1" x14ac:dyDescent="0.2">
      <c r="A1162" s="58">
        <v>11</v>
      </c>
      <c r="B1162" s="61" t="s">
        <v>24</v>
      </c>
      <c r="C1162" s="53">
        <v>252.02699999999993</v>
      </c>
      <c r="D1162" s="53">
        <v>28.003000000000043</v>
      </c>
      <c r="E1162" s="53">
        <v>346</v>
      </c>
      <c r="F1162" s="53">
        <v>336.73454500000003</v>
      </c>
      <c r="G1162" s="53">
        <v>0</v>
      </c>
      <c r="H1162" s="53">
        <v>0</v>
      </c>
      <c r="I1162" s="53">
        <f t="shared" si="160"/>
        <v>133.61050403329807</v>
      </c>
      <c r="J1162" s="53">
        <f t="shared" si="161"/>
        <v>0</v>
      </c>
      <c r="K1162" s="53">
        <f t="shared" si="162"/>
        <v>280.02999999999997</v>
      </c>
      <c r="L1162" s="53">
        <f t="shared" si="163"/>
        <v>346</v>
      </c>
      <c r="M1162" s="53">
        <f t="shared" si="163"/>
        <v>336.73454500000003</v>
      </c>
      <c r="N1162" s="53">
        <f t="shared" si="164"/>
        <v>120.24945362996824</v>
      </c>
    </row>
    <row r="1163" spans="1:14" ht="15" customHeight="1" x14ac:dyDescent="0.2">
      <c r="A1163" s="58">
        <v>12</v>
      </c>
      <c r="B1163" s="61" t="s">
        <v>25</v>
      </c>
      <c r="C1163" s="53">
        <v>2298.6472979899427</v>
      </c>
      <c r="D1163" s="53">
        <v>540.35270201005733</v>
      </c>
      <c r="E1163" s="53">
        <v>335</v>
      </c>
      <c r="F1163" s="53">
        <v>380</v>
      </c>
      <c r="G1163" s="53">
        <v>0</v>
      </c>
      <c r="H1163" s="53">
        <v>0</v>
      </c>
      <c r="I1163" s="53">
        <f t="shared" si="160"/>
        <v>16.53146180069869</v>
      </c>
      <c r="J1163" s="53">
        <f t="shared" si="161"/>
        <v>0</v>
      </c>
      <c r="K1163" s="53">
        <f t="shared" si="162"/>
        <v>2839</v>
      </c>
      <c r="L1163" s="53">
        <f t="shared" si="163"/>
        <v>335</v>
      </c>
      <c r="M1163" s="53">
        <f t="shared" si="163"/>
        <v>380</v>
      </c>
      <c r="N1163" s="53">
        <f t="shared" si="164"/>
        <v>13.384994716449455</v>
      </c>
    </row>
    <row r="1164" spans="1:14" ht="15" customHeight="1" x14ac:dyDescent="0.2">
      <c r="A1164" s="58">
        <v>13</v>
      </c>
      <c r="B1164" s="61" t="s">
        <v>26</v>
      </c>
      <c r="C1164" s="53">
        <v>11100.201941519381</v>
      </c>
      <c r="D1164" s="53">
        <v>1394.9280584806183</v>
      </c>
      <c r="E1164" s="53">
        <v>1977</v>
      </c>
      <c r="F1164" s="53">
        <v>3730.7370711999993</v>
      </c>
      <c r="G1164" s="53">
        <v>0</v>
      </c>
      <c r="H1164" s="53">
        <v>0</v>
      </c>
      <c r="I1164" s="53">
        <f t="shared" si="160"/>
        <v>33.609632427005565</v>
      </c>
      <c r="J1164" s="53">
        <f t="shared" si="161"/>
        <v>0</v>
      </c>
      <c r="K1164" s="53">
        <f t="shared" si="162"/>
        <v>12495.13</v>
      </c>
      <c r="L1164" s="53">
        <f t="shared" si="163"/>
        <v>1977</v>
      </c>
      <c r="M1164" s="53">
        <f t="shared" si="163"/>
        <v>3730.7370711999993</v>
      </c>
      <c r="N1164" s="53">
        <f t="shared" si="164"/>
        <v>29.857529062922911</v>
      </c>
    </row>
    <row r="1165" spans="1:14" ht="15" customHeight="1" x14ac:dyDescent="0.2">
      <c r="A1165" s="58">
        <v>14</v>
      </c>
      <c r="B1165" s="61" t="s">
        <v>27</v>
      </c>
      <c r="C1165" s="53">
        <v>1330.0469830000002</v>
      </c>
      <c r="D1165" s="53">
        <v>577.99301699999978</v>
      </c>
      <c r="E1165" s="53">
        <v>1298</v>
      </c>
      <c r="F1165" s="53">
        <v>1518.4939449999999</v>
      </c>
      <c r="G1165" s="53">
        <v>0</v>
      </c>
      <c r="H1165" s="53">
        <v>0</v>
      </c>
      <c r="I1165" s="53">
        <f t="shared" si="160"/>
        <v>114.16844400300405</v>
      </c>
      <c r="J1165" s="53">
        <f t="shared" si="161"/>
        <v>0</v>
      </c>
      <c r="K1165" s="53">
        <f t="shared" si="162"/>
        <v>1908.04</v>
      </c>
      <c r="L1165" s="53">
        <f t="shared" si="163"/>
        <v>1298</v>
      </c>
      <c r="M1165" s="53">
        <f t="shared" si="163"/>
        <v>1518.4939449999999</v>
      </c>
      <c r="N1165" s="53">
        <f t="shared" si="164"/>
        <v>79.583968103394056</v>
      </c>
    </row>
    <row r="1166" spans="1:14" ht="15" customHeight="1" x14ac:dyDescent="0.2">
      <c r="A1166" s="58">
        <v>15</v>
      </c>
      <c r="B1166" s="61" t="s">
        <v>28</v>
      </c>
      <c r="C1166" s="53">
        <v>1999.9990323443733</v>
      </c>
      <c r="D1166" s="53">
        <v>2000.0009676556267</v>
      </c>
      <c r="E1166" s="53">
        <v>1674</v>
      </c>
      <c r="F1166" s="53">
        <v>2389</v>
      </c>
      <c r="G1166" s="53">
        <v>0</v>
      </c>
      <c r="H1166" s="53">
        <v>0</v>
      </c>
      <c r="I1166" s="53">
        <f t="shared" si="160"/>
        <v>119.45005779326027</v>
      </c>
      <c r="J1166" s="53">
        <f t="shared" si="161"/>
        <v>0</v>
      </c>
      <c r="K1166" s="53">
        <f t="shared" si="162"/>
        <v>4000</v>
      </c>
      <c r="L1166" s="53">
        <f t="shared" si="163"/>
        <v>1674</v>
      </c>
      <c r="M1166" s="53">
        <f t="shared" si="163"/>
        <v>2389</v>
      </c>
      <c r="N1166" s="53">
        <f t="shared" si="164"/>
        <v>59.724999999999994</v>
      </c>
    </row>
    <row r="1167" spans="1:14" ht="15" customHeight="1" x14ac:dyDescent="0.2">
      <c r="A1167" s="58">
        <v>16</v>
      </c>
      <c r="B1167" s="61" t="s">
        <v>29</v>
      </c>
      <c r="C1167" s="53">
        <v>7993.5342825953076</v>
      </c>
      <c r="D1167" s="53">
        <v>2009.4257174046916</v>
      </c>
      <c r="E1167" s="53">
        <v>814</v>
      </c>
      <c r="F1167" s="53">
        <v>1097.9766500000001</v>
      </c>
      <c r="G1167" s="53">
        <v>0</v>
      </c>
      <c r="H1167" s="53">
        <v>0</v>
      </c>
      <c r="I1167" s="53">
        <f t="shared" si="160"/>
        <v>13.735809607906175</v>
      </c>
      <c r="J1167" s="53">
        <f t="shared" si="161"/>
        <v>0</v>
      </c>
      <c r="K1167" s="53">
        <f t="shared" si="162"/>
        <v>10002.959999999999</v>
      </c>
      <c r="L1167" s="53">
        <f t="shared" si="163"/>
        <v>814</v>
      </c>
      <c r="M1167" s="53">
        <f t="shared" si="163"/>
        <v>1097.9766500000001</v>
      </c>
      <c r="N1167" s="53">
        <f t="shared" si="164"/>
        <v>10.976517450834553</v>
      </c>
    </row>
    <row r="1168" spans="1:14" ht="15" customHeight="1" x14ac:dyDescent="0.2">
      <c r="A1168" s="58">
        <v>17</v>
      </c>
      <c r="B1168" s="61" t="s">
        <v>30</v>
      </c>
      <c r="C1168" s="53">
        <v>0</v>
      </c>
      <c r="D1168" s="53">
        <v>0</v>
      </c>
      <c r="E1168" s="53">
        <v>0</v>
      </c>
      <c r="F1168" s="53">
        <v>0</v>
      </c>
      <c r="G1168" s="53">
        <v>0</v>
      </c>
      <c r="H1168" s="53">
        <v>0</v>
      </c>
      <c r="I1168" s="53" t="e">
        <f>(F1168/C1168)*100</f>
        <v>#DIV/0!</v>
      </c>
      <c r="J1168" s="53" t="e">
        <f>(H1168/D1168)*100</f>
        <v>#DIV/0!</v>
      </c>
      <c r="K1168" s="53">
        <f>C1168+D1168</f>
        <v>0</v>
      </c>
      <c r="L1168" s="53">
        <f>E1168+G1168</f>
        <v>0</v>
      </c>
      <c r="M1168" s="53">
        <f>F1168+H1168</f>
        <v>0</v>
      </c>
      <c r="N1168" s="53" t="e">
        <f>(M1168/K1168)*100</f>
        <v>#DIV/0!</v>
      </c>
    </row>
    <row r="1169" spans="1:14" ht="15" customHeight="1" x14ac:dyDescent="0.2">
      <c r="A1169" s="58">
        <v>18</v>
      </c>
      <c r="B1169" s="65" t="s">
        <v>31</v>
      </c>
      <c r="C1169" s="53">
        <v>0</v>
      </c>
      <c r="D1169" s="53">
        <v>0</v>
      </c>
      <c r="E1169" s="53">
        <v>0</v>
      </c>
      <c r="F1169" s="53">
        <v>0</v>
      </c>
      <c r="G1169" s="53">
        <v>0</v>
      </c>
      <c r="H1169" s="53">
        <v>0</v>
      </c>
      <c r="I1169" s="53" t="e">
        <f>(F1169/C1169)*100</f>
        <v>#DIV/0!</v>
      </c>
      <c r="J1169" s="53" t="e">
        <f>(H1169/D1169)*100</f>
        <v>#DIV/0!</v>
      </c>
      <c r="K1169" s="53">
        <f>C1169+D1169</f>
        <v>0</v>
      </c>
      <c r="L1169" s="53">
        <f>E1169+G1169</f>
        <v>0</v>
      </c>
      <c r="M1169" s="53">
        <f>F1169+H1169</f>
        <v>0</v>
      </c>
      <c r="N1169" s="53" t="e">
        <f>(M1169/K1169)*100</f>
        <v>#DIV/0!</v>
      </c>
    </row>
    <row r="1170" spans="1:14" ht="15" customHeight="1" x14ac:dyDescent="0.2">
      <c r="A1170" s="58">
        <v>19</v>
      </c>
      <c r="B1170" s="61" t="s">
        <v>32</v>
      </c>
      <c r="C1170" s="53">
        <v>913.5</v>
      </c>
      <c r="D1170" s="53">
        <v>136.5</v>
      </c>
      <c r="E1170" s="53">
        <v>1023</v>
      </c>
      <c r="F1170" s="53">
        <v>1136.0805737999999</v>
      </c>
      <c r="G1170" s="53">
        <v>0</v>
      </c>
      <c r="H1170" s="53">
        <v>0</v>
      </c>
      <c r="I1170" s="53">
        <f t="shared" si="160"/>
        <v>124.36568952380951</v>
      </c>
      <c r="J1170" s="53">
        <f t="shared" si="161"/>
        <v>0</v>
      </c>
      <c r="K1170" s="53">
        <f t="shared" si="162"/>
        <v>1050</v>
      </c>
      <c r="L1170" s="53">
        <f t="shared" si="163"/>
        <v>1023</v>
      </c>
      <c r="M1170" s="53">
        <f t="shared" si="163"/>
        <v>1136.0805737999999</v>
      </c>
      <c r="N1170" s="53">
        <f t="shared" si="164"/>
        <v>108.19814988571427</v>
      </c>
    </row>
    <row r="1171" spans="1:14" ht="15" customHeight="1" x14ac:dyDescent="0.2">
      <c r="A1171" s="58">
        <v>20</v>
      </c>
      <c r="B1171" s="61" t="s">
        <v>33</v>
      </c>
      <c r="C1171" s="53">
        <v>6268.8093800108854</v>
      </c>
      <c r="D1171" s="53">
        <v>1567.1906199891146</v>
      </c>
      <c r="E1171" s="53">
        <v>1727</v>
      </c>
      <c r="F1171" s="53">
        <v>1238.57852</v>
      </c>
      <c r="G1171" s="53">
        <v>0</v>
      </c>
      <c r="H1171" s="53">
        <v>0</v>
      </c>
      <c r="I1171" s="53">
        <f t="shared" si="160"/>
        <v>19.757795219446429</v>
      </c>
      <c r="J1171" s="53">
        <f t="shared" si="161"/>
        <v>0</v>
      </c>
      <c r="K1171" s="53">
        <f t="shared" si="162"/>
        <v>7836</v>
      </c>
      <c r="L1171" s="53">
        <f t="shared" si="163"/>
        <v>1727</v>
      </c>
      <c r="M1171" s="53">
        <f t="shared" si="163"/>
        <v>1238.57852</v>
      </c>
      <c r="N1171" s="53">
        <f t="shared" si="164"/>
        <v>15.806259826442062</v>
      </c>
    </row>
    <row r="1172" spans="1:14" ht="15" customHeight="1" x14ac:dyDescent="0.2">
      <c r="A1172" s="58">
        <v>21</v>
      </c>
      <c r="B1172" s="61" t="s">
        <v>34</v>
      </c>
      <c r="C1172" s="53">
        <v>1723.1664307328667</v>
      </c>
      <c r="D1172" s="53">
        <v>430.83356926713327</v>
      </c>
      <c r="E1172" s="53">
        <v>407</v>
      </c>
      <c r="F1172" s="53">
        <v>1007.17123</v>
      </c>
      <c r="G1172" s="53">
        <v>0</v>
      </c>
      <c r="H1172" s="53">
        <v>0</v>
      </c>
      <c r="I1172" s="53">
        <f t="shared" si="160"/>
        <v>58.448865532486479</v>
      </c>
      <c r="J1172" s="53">
        <f t="shared" si="161"/>
        <v>0</v>
      </c>
      <c r="K1172" s="53">
        <f t="shared" si="162"/>
        <v>2154</v>
      </c>
      <c r="L1172" s="53">
        <f t="shared" si="163"/>
        <v>407</v>
      </c>
      <c r="M1172" s="53">
        <f t="shared" si="163"/>
        <v>1007.17123</v>
      </c>
      <c r="N1172" s="53">
        <f t="shared" si="164"/>
        <v>46.758181522748373</v>
      </c>
    </row>
    <row r="1173" spans="1:14" ht="15" customHeight="1" x14ac:dyDescent="0.2">
      <c r="A1173" s="58">
        <v>22</v>
      </c>
      <c r="B1173" s="61" t="s">
        <v>35</v>
      </c>
      <c r="C1173" s="53">
        <v>9560.3549206349198</v>
      </c>
      <c r="D1173" s="53">
        <v>4128.3350793650807</v>
      </c>
      <c r="E1173" s="53">
        <v>2491</v>
      </c>
      <c r="F1173" s="53">
        <v>6782.1388155999994</v>
      </c>
      <c r="G1173" s="53">
        <v>0</v>
      </c>
      <c r="H1173" s="53">
        <v>0</v>
      </c>
      <c r="I1173" s="53">
        <f t="shared" si="160"/>
        <v>70.940240941908314</v>
      </c>
      <c r="J1173" s="53">
        <f t="shared" si="161"/>
        <v>0</v>
      </c>
      <c r="K1173" s="53">
        <f t="shared" si="162"/>
        <v>13688.69</v>
      </c>
      <c r="L1173" s="53">
        <f t="shared" si="163"/>
        <v>2491</v>
      </c>
      <c r="M1173" s="53">
        <f t="shared" si="163"/>
        <v>6782.1388155999994</v>
      </c>
      <c r="N1173" s="53">
        <f t="shared" si="164"/>
        <v>49.545565102285167</v>
      </c>
    </row>
    <row r="1174" spans="1:14" ht="15" customHeight="1" x14ac:dyDescent="0.2">
      <c r="A1174" s="58">
        <v>23</v>
      </c>
      <c r="B1174" s="61" t="s">
        <v>36</v>
      </c>
      <c r="C1174" s="53">
        <v>4179.0157643185958</v>
      </c>
      <c r="D1174" s="53">
        <v>1790.9842356814042</v>
      </c>
      <c r="E1174" s="53">
        <v>1333</v>
      </c>
      <c r="F1174" s="53">
        <v>1657</v>
      </c>
      <c r="G1174" s="53">
        <v>0</v>
      </c>
      <c r="H1174" s="53">
        <v>0</v>
      </c>
      <c r="I1174" s="53">
        <f t="shared" si="160"/>
        <v>39.650484550641082</v>
      </c>
      <c r="J1174" s="53">
        <f t="shared" si="161"/>
        <v>0</v>
      </c>
      <c r="K1174" s="53">
        <f t="shared" si="162"/>
        <v>5970</v>
      </c>
      <c r="L1174" s="53">
        <f t="shared" si="163"/>
        <v>1333</v>
      </c>
      <c r="M1174" s="53">
        <f t="shared" si="163"/>
        <v>1657</v>
      </c>
      <c r="N1174" s="53">
        <f t="shared" si="164"/>
        <v>27.755443886097154</v>
      </c>
    </row>
    <row r="1175" spans="1:14" ht="15" customHeight="1" x14ac:dyDescent="0.2">
      <c r="A1175" s="58">
        <v>24</v>
      </c>
      <c r="B1175" s="59" t="s">
        <v>37</v>
      </c>
      <c r="C1175" s="53">
        <v>277.95558</v>
      </c>
      <c r="D1175" s="53">
        <v>72.114419999999996</v>
      </c>
      <c r="E1175" s="53">
        <v>150</v>
      </c>
      <c r="F1175" s="53">
        <v>205.11505500000001</v>
      </c>
      <c r="G1175" s="53">
        <v>0</v>
      </c>
      <c r="H1175" s="53">
        <v>0</v>
      </c>
      <c r="I1175" s="53">
        <f>(F1175/C1175)*100</f>
        <v>73.794185027693999</v>
      </c>
      <c r="J1175" s="53">
        <f>(H1175/D1175)*100</f>
        <v>0</v>
      </c>
      <c r="K1175" s="53">
        <f>C1175+D1175</f>
        <v>350.07</v>
      </c>
      <c r="L1175" s="53">
        <f>E1175+G1175</f>
        <v>150</v>
      </c>
      <c r="M1175" s="53">
        <f>F1175+H1175</f>
        <v>205.11505500000001</v>
      </c>
      <c r="N1175" s="53">
        <f>(M1175/K1175)*100</f>
        <v>58.592582911989034</v>
      </c>
    </row>
    <row r="1176" spans="1:14" ht="15" customHeight="1" x14ac:dyDescent="0.2">
      <c r="A1176" s="58">
        <v>25</v>
      </c>
      <c r="B1176" s="61" t="s">
        <v>38</v>
      </c>
      <c r="C1176" s="53">
        <v>3185.7157930436747</v>
      </c>
      <c r="D1176" s="53">
        <v>900.28420695632531</v>
      </c>
      <c r="E1176" s="53">
        <v>810</v>
      </c>
      <c r="F1176" s="53">
        <v>562.98725000000002</v>
      </c>
      <c r="G1176" s="53">
        <v>0</v>
      </c>
      <c r="H1176" s="53">
        <v>0</v>
      </c>
      <c r="I1176" s="53">
        <f t="shared" si="160"/>
        <v>17.672237154027936</v>
      </c>
      <c r="J1176" s="53">
        <f t="shared" si="161"/>
        <v>0</v>
      </c>
      <c r="K1176" s="53">
        <f t="shared" si="162"/>
        <v>4086</v>
      </c>
      <c r="L1176" s="53">
        <f t="shared" si="163"/>
        <v>810</v>
      </c>
      <c r="M1176" s="53">
        <f t="shared" si="163"/>
        <v>562.98725000000002</v>
      </c>
      <c r="N1176" s="53">
        <f t="shared" si="164"/>
        <v>13.778444689182576</v>
      </c>
    </row>
    <row r="1177" spans="1:14" ht="15" customHeight="1" x14ac:dyDescent="0.2">
      <c r="A1177" s="58">
        <v>26</v>
      </c>
      <c r="B1177" s="61" t="s">
        <v>39</v>
      </c>
      <c r="C1177" s="53">
        <v>559.6492580613658</v>
      </c>
      <c r="D1177" s="53">
        <v>301.3507419386342</v>
      </c>
      <c r="E1177" s="53">
        <v>334</v>
      </c>
      <c r="F1177" s="53">
        <v>675.02532200000007</v>
      </c>
      <c r="G1177" s="53">
        <v>0</v>
      </c>
      <c r="H1177" s="53">
        <v>0</v>
      </c>
      <c r="I1177" s="53">
        <f t="shared" si="160"/>
        <v>120.61578073708144</v>
      </c>
      <c r="J1177" s="53">
        <f t="shared" si="161"/>
        <v>0</v>
      </c>
      <c r="K1177" s="53">
        <f t="shared" si="162"/>
        <v>861</v>
      </c>
      <c r="L1177" s="53">
        <f t="shared" si="163"/>
        <v>334</v>
      </c>
      <c r="M1177" s="53">
        <f t="shared" si="163"/>
        <v>675.02532200000007</v>
      </c>
      <c r="N1177" s="53">
        <f t="shared" si="164"/>
        <v>78.400153542392573</v>
      </c>
    </row>
    <row r="1178" spans="1:14" ht="15" customHeight="1" x14ac:dyDescent="0.2">
      <c r="A1178" s="58">
        <v>27</v>
      </c>
      <c r="B1178" s="61" t="s">
        <v>40</v>
      </c>
      <c r="C1178" s="53">
        <v>273.24678928571427</v>
      </c>
      <c r="D1178" s="53">
        <v>68.403210714285706</v>
      </c>
      <c r="E1178" s="53">
        <v>124</v>
      </c>
      <c r="F1178" s="53">
        <v>330</v>
      </c>
      <c r="G1178" s="53">
        <v>0</v>
      </c>
      <c r="H1178" s="53">
        <v>0</v>
      </c>
      <c r="I1178" s="53">
        <f t="shared" si="160"/>
        <v>120.76994604864069</v>
      </c>
      <c r="J1178" s="53">
        <f t="shared" si="161"/>
        <v>0</v>
      </c>
      <c r="K1178" s="53">
        <f t="shared" si="162"/>
        <v>341.65</v>
      </c>
      <c r="L1178" s="53">
        <f t="shared" si="163"/>
        <v>124</v>
      </c>
      <c r="M1178" s="53">
        <f t="shared" si="163"/>
        <v>330</v>
      </c>
      <c r="N1178" s="53">
        <f t="shared" si="164"/>
        <v>96.590077564759255</v>
      </c>
    </row>
    <row r="1179" spans="1:14" ht="15" customHeight="1" x14ac:dyDescent="0.2">
      <c r="A1179" s="58">
        <v>28</v>
      </c>
      <c r="B1179" s="61" t="s">
        <v>41</v>
      </c>
      <c r="C1179" s="53">
        <v>134.84880959147426</v>
      </c>
      <c r="D1179" s="53">
        <v>165.93119040852571</v>
      </c>
      <c r="E1179" s="53">
        <v>150</v>
      </c>
      <c r="F1179" s="53">
        <v>260</v>
      </c>
      <c r="G1179" s="53">
        <v>0</v>
      </c>
      <c r="H1179" s="53">
        <v>0</v>
      </c>
      <c r="I1179" s="53">
        <f t="shared" si="160"/>
        <v>192.80852444131503</v>
      </c>
      <c r="J1179" s="53">
        <f t="shared" si="161"/>
        <v>0</v>
      </c>
      <c r="K1179" s="53">
        <f t="shared" si="162"/>
        <v>300.77999999999997</v>
      </c>
      <c r="L1179" s="53">
        <f t="shared" si="163"/>
        <v>150</v>
      </c>
      <c r="M1179" s="53">
        <f t="shared" si="163"/>
        <v>260</v>
      </c>
      <c r="N1179" s="53">
        <f t="shared" si="164"/>
        <v>86.441917680696861</v>
      </c>
    </row>
    <row r="1180" spans="1:14" ht="15" customHeight="1" x14ac:dyDescent="0.2">
      <c r="A1180" s="58">
        <v>29</v>
      </c>
      <c r="B1180" s="61" t="s">
        <v>42</v>
      </c>
      <c r="C1180" s="53">
        <v>1211.849710982659</v>
      </c>
      <c r="D1180" s="53">
        <v>888.15028901734104</v>
      </c>
      <c r="E1180" s="53">
        <v>260</v>
      </c>
      <c r="F1180" s="53">
        <v>860.42241999999999</v>
      </c>
      <c r="G1180" s="53">
        <v>0</v>
      </c>
      <c r="H1180" s="53">
        <v>0</v>
      </c>
      <c r="I1180" s="53">
        <f t="shared" si="160"/>
        <v>71.000752997853567</v>
      </c>
      <c r="J1180" s="53">
        <f t="shared" si="161"/>
        <v>0</v>
      </c>
      <c r="K1180" s="53">
        <f t="shared" si="162"/>
        <v>2100</v>
      </c>
      <c r="L1180" s="53">
        <f t="shared" si="163"/>
        <v>260</v>
      </c>
      <c r="M1180" s="53">
        <f t="shared" si="163"/>
        <v>860.42241999999999</v>
      </c>
      <c r="N1180" s="53">
        <f t="shared" si="164"/>
        <v>40.972496190476186</v>
      </c>
    </row>
    <row r="1181" spans="1:14" ht="15" customHeight="1" x14ac:dyDescent="0.2">
      <c r="A1181" s="58">
        <v>30</v>
      </c>
      <c r="B1181" s="61" t="s">
        <v>43</v>
      </c>
      <c r="C1181" s="53">
        <v>12106.666666666666</v>
      </c>
      <c r="D1181" s="53">
        <v>4693.3333333333339</v>
      </c>
      <c r="E1181" s="53">
        <v>3321</v>
      </c>
      <c r="F1181" s="53">
        <v>5493</v>
      </c>
      <c r="G1181" s="53">
        <v>0</v>
      </c>
      <c r="H1181" s="53">
        <v>0</v>
      </c>
      <c r="I1181" s="53">
        <f t="shared" si="160"/>
        <v>45.371696035242294</v>
      </c>
      <c r="J1181" s="53">
        <f t="shared" si="161"/>
        <v>0</v>
      </c>
      <c r="K1181" s="53">
        <f t="shared" si="162"/>
        <v>16800</v>
      </c>
      <c r="L1181" s="53">
        <f t="shared" si="163"/>
        <v>3321</v>
      </c>
      <c r="M1181" s="53">
        <f t="shared" si="163"/>
        <v>5493</v>
      </c>
      <c r="N1181" s="53">
        <f t="shared" si="164"/>
        <v>32.696428571428569</v>
      </c>
    </row>
    <row r="1182" spans="1:14" ht="15" customHeight="1" x14ac:dyDescent="0.2">
      <c r="A1182" s="58">
        <v>31</v>
      </c>
      <c r="B1182" s="61" t="s">
        <v>44</v>
      </c>
      <c r="C1182" s="53">
        <v>175.90672289754403</v>
      </c>
      <c r="D1182" s="53">
        <v>52.093277102455971</v>
      </c>
      <c r="E1182" s="53">
        <v>21</v>
      </c>
      <c r="F1182" s="53">
        <v>38.905720000000002</v>
      </c>
      <c r="G1182" s="53">
        <v>0</v>
      </c>
      <c r="H1182" s="53">
        <v>0</v>
      </c>
      <c r="I1182" s="53">
        <f t="shared" si="160"/>
        <v>22.117244502735943</v>
      </c>
      <c r="J1182" s="53">
        <f t="shared" si="161"/>
        <v>0</v>
      </c>
      <c r="K1182" s="53">
        <f t="shared" si="162"/>
        <v>228</v>
      </c>
      <c r="L1182" s="53">
        <f t="shared" si="163"/>
        <v>21</v>
      </c>
      <c r="M1182" s="53">
        <f t="shared" si="163"/>
        <v>38.905720000000002</v>
      </c>
      <c r="N1182" s="53">
        <f t="shared" si="164"/>
        <v>17.063912280701754</v>
      </c>
    </row>
    <row r="1183" spans="1:14" ht="15" customHeight="1" x14ac:dyDescent="0.2">
      <c r="A1183" s="58">
        <v>32</v>
      </c>
      <c r="B1183" s="61" t="s">
        <v>45</v>
      </c>
      <c r="C1183" s="53">
        <v>5813.6490924485497</v>
      </c>
      <c r="D1183" s="53">
        <v>13517.35090755145</v>
      </c>
      <c r="E1183" s="53">
        <v>5159</v>
      </c>
      <c r="F1183" s="53">
        <v>9685</v>
      </c>
      <c r="G1183" s="53">
        <v>0</v>
      </c>
      <c r="H1183" s="53">
        <v>0</v>
      </c>
      <c r="I1183" s="53">
        <f t="shared" si="160"/>
        <v>166.59072204031054</v>
      </c>
      <c r="J1183" s="53">
        <f t="shared" si="161"/>
        <v>0</v>
      </c>
      <c r="K1183" s="53">
        <f t="shared" si="162"/>
        <v>19331</v>
      </c>
      <c r="L1183" s="53">
        <f t="shared" si="163"/>
        <v>5159</v>
      </c>
      <c r="M1183" s="53">
        <f t="shared" si="163"/>
        <v>9685</v>
      </c>
      <c r="N1183" s="53">
        <f t="shared" si="164"/>
        <v>50.100874243443172</v>
      </c>
    </row>
    <row r="1184" spans="1:14" ht="15" customHeight="1" x14ac:dyDescent="0.2">
      <c r="A1184" s="58">
        <v>33</v>
      </c>
      <c r="B1184" s="61" t="s">
        <v>46</v>
      </c>
      <c r="C1184" s="53">
        <v>448.01310272727278</v>
      </c>
      <c r="D1184" s="53">
        <v>142.92689727272727</v>
      </c>
      <c r="E1184" s="53">
        <v>78</v>
      </c>
      <c r="F1184" s="53">
        <v>28</v>
      </c>
      <c r="G1184" s="53">
        <v>0</v>
      </c>
      <c r="H1184" s="53">
        <v>0</v>
      </c>
      <c r="I1184" s="53">
        <f t="shared" si="160"/>
        <v>6.2498172106017522</v>
      </c>
      <c r="J1184" s="53">
        <f t="shared" si="161"/>
        <v>0</v>
      </c>
      <c r="K1184" s="53">
        <f t="shared" si="162"/>
        <v>590.94000000000005</v>
      </c>
      <c r="L1184" s="53">
        <f t="shared" si="163"/>
        <v>78</v>
      </c>
      <c r="M1184" s="53">
        <f t="shared" si="163"/>
        <v>28</v>
      </c>
      <c r="N1184" s="53">
        <f t="shared" si="164"/>
        <v>4.7382136934375731</v>
      </c>
    </row>
    <row r="1185" spans="1:14" ht="15" customHeight="1" x14ac:dyDescent="0.2">
      <c r="A1185" s="58">
        <v>34</v>
      </c>
      <c r="B1185" s="61" t="s">
        <v>47</v>
      </c>
      <c r="C1185" s="53">
        <v>1741.0894321450783</v>
      </c>
      <c r="D1185" s="53">
        <v>195.7005678549217</v>
      </c>
      <c r="E1185" s="53">
        <v>357</v>
      </c>
      <c r="F1185" s="53">
        <v>432.78845999999999</v>
      </c>
      <c r="G1185" s="53">
        <v>0</v>
      </c>
      <c r="H1185" s="53">
        <v>0</v>
      </c>
      <c r="I1185" s="53">
        <f t="shared" si="160"/>
        <v>24.857336562360882</v>
      </c>
      <c r="J1185" s="53">
        <f t="shared" si="161"/>
        <v>0</v>
      </c>
      <c r="K1185" s="53">
        <f t="shared" si="162"/>
        <v>1936.79</v>
      </c>
      <c r="L1185" s="53">
        <f t="shared" si="163"/>
        <v>357</v>
      </c>
      <c r="M1185" s="53">
        <f t="shared" si="163"/>
        <v>432.78845999999999</v>
      </c>
      <c r="N1185" s="53">
        <f t="shared" si="164"/>
        <v>22.345657505460064</v>
      </c>
    </row>
    <row r="1186" spans="1:14" ht="15" customHeight="1" x14ac:dyDescent="0.2">
      <c r="A1186" s="58">
        <v>35</v>
      </c>
      <c r="B1186" s="61" t="s">
        <v>48</v>
      </c>
      <c r="C1186" s="53">
        <v>1260.6060606060605</v>
      </c>
      <c r="D1186" s="53">
        <v>39.39393939393949</v>
      </c>
      <c r="E1186" s="53">
        <v>111</v>
      </c>
      <c r="F1186" s="53">
        <v>167.99</v>
      </c>
      <c r="G1186" s="53">
        <v>0</v>
      </c>
      <c r="H1186" s="53">
        <v>0</v>
      </c>
      <c r="I1186" s="53">
        <f t="shared" si="160"/>
        <v>13.326129807692311</v>
      </c>
      <c r="J1186" s="53">
        <f t="shared" si="161"/>
        <v>0</v>
      </c>
      <c r="K1186" s="53">
        <f t="shared" si="162"/>
        <v>1300</v>
      </c>
      <c r="L1186" s="53">
        <f t="shared" si="163"/>
        <v>111</v>
      </c>
      <c r="M1186" s="53">
        <f t="shared" si="163"/>
        <v>167.99</v>
      </c>
      <c r="N1186" s="53">
        <f t="shared" si="164"/>
        <v>12.922307692307694</v>
      </c>
    </row>
    <row r="1187" spans="1:14" ht="15" customHeight="1" x14ac:dyDescent="0.2">
      <c r="A1187" s="58">
        <v>36</v>
      </c>
      <c r="B1187" s="61" t="s">
        <v>49</v>
      </c>
      <c r="C1187" s="53">
        <v>1459.85</v>
      </c>
      <c r="D1187" s="53">
        <v>45.150000000000091</v>
      </c>
      <c r="E1187" s="53">
        <v>491</v>
      </c>
      <c r="F1187" s="53">
        <v>505.79876999999999</v>
      </c>
      <c r="G1187" s="53">
        <v>0</v>
      </c>
      <c r="H1187" s="53">
        <v>0</v>
      </c>
      <c r="I1187" s="53">
        <f t="shared" si="160"/>
        <v>34.647311025105324</v>
      </c>
      <c r="J1187" s="53">
        <f t="shared" si="161"/>
        <v>0</v>
      </c>
      <c r="K1187" s="53">
        <f t="shared" si="162"/>
        <v>1505</v>
      </c>
      <c r="L1187" s="53">
        <f t="shared" si="163"/>
        <v>491</v>
      </c>
      <c r="M1187" s="53">
        <f t="shared" si="163"/>
        <v>505.79876999999999</v>
      </c>
      <c r="N1187" s="53">
        <f t="shared" si="164"/>
        <v>33.607891694352162</v>
      </c>
    </row>
    <row r="1188" spans="1:14" ht="15" customHeight="1" x14ac:dyDescent="0.2">
      <c r="A1188" s="66"/>
      <c r="B1188" s="67" t="s">
        <v>6</v>
      </c>
      <c r="C1188" s="54">
        <f t="shared" ref="C1188:H1188" si="165">SUM(C1152:C1187)</f>
        <v>98511.256485736783</v>
      </c>
      <c r="D1188" s="54">
        <f t="shared" si="165"/>
        <v>42130.653514263235</v>
      </c>
      <c r="E1188" s="54">
        <f t="shared" si="165"/>
        <v>34385</v>
      </c>
      <c r="F1188" s="54">
        <f t="shared" si="165"/>
        <v>52039.55271180001</v>
      </c>
      <c r="G1188" s="54">
        <f t="shared" si="165"/>
        <v>0</v>
      </c>
      <c r="H1188" s="54">
        <f t="shared" si="165"/>
        <v>0</v>
      </c>
      <c r="I1188" s="54">
        <f t="shared" si="160"/>
        <v>52.825996305645226</v>
      </c>
      <c r="J1188" s="54">
        <f t="shared" si="161"/>
        <v>0</v>
      </c>
      <c r="K1188" s="54">
        <f t="shared" si="162"/>
        <v>140641.91000000003</v>
      </c>
      <c r="L1188" s="54">
        <f t="shared" si="163"/>
        <v>34385</v>
      </c>
      <c r="M1188" s="54">
        <f t="shared" si="163"/>
        <v>52039.55271180001</v>
      </c>
      <c r="N1188" s="54">
        <f t="shared" si="164"/>
        <v>37.001454766790353</v>
      </c>
    </row>
    <row r="1189" spans="1:14" ht="15" customHeight="1" x14ac:dyDescent="0.2">
      <c r="A1189" s="109" t="s">
        <v>138</v>
      </c>
      <c r="B1189" s="109"/>
      <c r="C1189" s="109"/>
      <c r="D1189" s="109"/>
      <c r="E1189" s="109"/>
      <c r="F1189" s="109"/>
      <c r="G1189" s="109"/>
      <c r="H1189" s="109"/>
      <c r="I1189" s="109"/>
      <c r="J1189" s="109"/>
      <c r="K1189" s="109"/>
      <c r="L1189" s="109"/>
      <c r="M1189" s="109"/>
      <c r="N1189" s="109"/>
    </row>
    <row r="1190" spans="1:14" ht="15" customHeight="1" x14ac:dyDescent="0.2">
      <c r="A1190" s="110"/>
      <c r="B1190" s="110"/>
      <c r="C1190" s="110"/>
      <c r="D1190" s="110"/>
      <c r="E1190" s="110"/>
      <c r="F1190" s="110"/>
      <c r="G1190" s="110"/>
      <c r="H1190" s="110"/>
      <c r="I1190" s="110"/>
      <c r="J1190" s="110"/>
      <c r="K1190" s="110"/>
      <c r="L1190" s="110"/>
      <c r="M1190" s="110"/>
      <c r="N1190" s="110"/>
    </row>
    <row r="1191" spans="1:14" ht="15" customHeight="1" x14ac:dyDescent="0.2">
      <c r="A1191" s="111" t="str">
        <f>A47</f>
        <v>Disbursements under Crop Loans - 30.09.2020</v>
      </c>
      <c r="B1191" s="111"/>
      <c r="C1191" s="111"/>
      <c r="D1191" s="111"/>
      <c r="E1191" s="111"/>
      <c r="F1191" s="111"/>
      <c r="G1191" s="111"/>
      <c r="H1191" s="111"/>
      <c r="I1191" s="111"/>
      <c r="J1191" s="111"/>
      <c r="K1191" s="111"/>
      <c r="L1191" s="111"/>
      <c r="M1191" s="111"/>
      <c r="N1191" s="111"/>
    </row>
    <row r="1192" spans="1:14" ht="15" customHeight="1" x14ac:dyDescent="0.2">
      <c r="A1192" s="56"/>
      <c r="B1192" s="56"/>
      <c r="C1192" s="56"/>
      <c r="D1192" s="56"/>
      <c r="E1192" s="56"/>
      <c r="F1192" s="56"/>
      <c r="G1192" s="56"/>
      <c r="H1192" s="56"/>
      <c r="I1192" s="56"/>
      <c r="J1192" s="56"/>
      <c r="K1192" s="112" t="s">
        <v>2</v>
      </c>
      <c r="L1192" s="112"/>
      <c r="M1192" s="112"/>
      <c r="N1192" s="112"/>
    </row>
    <row r="1193" spans="1:14" ht="39.950000000000003" customHeight="1" x14ac:dyDescent="0.2">
      <c r="A1193" s="113" t="s">
        <v>3</v>
      </c>
      <c r="B1193" s="113" t="s">
        <v>56</v>
      </c>
      <c r="C1193" s="102" t="str">
        <f>C49</f>
        <v>Crop Loan Target 
ACP 2020-21</v>
      </c>
      <c r="D1193" s="102"/>
      <c r="E1193" s="116" t="str">
        <f>E49</f>
        <v>Cumulative Achievement from 
01.04.2020</v>
      </c>
      <c r="F1193" s="117"/>
      <c r="G1193" s="117"/>
      <c r="H1193" s="118"/>
      <c r="I1193" s="102" t="s">
        <v>5</v>
      </c>
      <c r="J1193" s="102"/>
      <c r="K1193" s="102" t="s">
        <v>6</v>
      </c>
      <c r="L1193" s="102"/>
      <c r="M1193" s="102"/>
      <c r="N1193" s="102"/>
    </row>
    <row r="1194" spans="1:14" ht="15" customHeight="1" x14ac:dyDescent="0.2">
      <c r="A1194" s="114"/>
      <c r="B1194" s="114"/>
      <c r="C1194" s="103" t="s">
        <v>7</v>
      </c>
      <c r="D1194" s="103" t="s">
        <v>8</v>
      </c>
      <c r="E1194" s="105" t="s">
        <v>7</v>
      </c>
      <c r="F1194" s="106"/>
      <c r="G1194" s="105" t="s">
        <v>8</v>
      </c>
      <c r="H1194" s="106"/>
      <c r="I1194" s="103" t="s">
        <v>7</v>
      </c>
      <c r="J1194" s="103" t="s">
        <v>8</v>
      </c>
      <c r="K1194" s="103" t="s">
        <v>9</v>
      </c>
      <c r="L1194" s="107" t="s">
        <v>10</v>
      </c>
      <c r="M1194" s="107"/>
      <c r="N1194" s="103" t="s">
        <v>11</v>
      </c>
    </row>
    <row r="1195" spans="1:14" ht="15" customHeight="1" x14ac:dyDescent="0.2">
      <c r="A1195" s="115"/>
      <c r="B1195" s="115"/>
      <c r="C1195" s="104"/>
      <c r="D1195" s="104"/>
      <c r="E1195" s="57" t="s">
        <v>12</v>
      </c>
      <c r="F1195" s="57" t="s">
        <v>13</v>
      </c>
      <c r="G1195" s="57" t="s">
        <v>12</v>
      </c>
      <c r="H1195" s="57" t="s">
        <v>13</v>
      </c>
      <c r="I1195" s="104"/>
      <c r="J1195" s="104"/>
      <c r="K1195" s="104"/>
      <c r="L1195" s="57" t="s">
        <v>12</v>
      </c>
      <c r="M1195" s="57" t="s">
        <v>13</v>
      </c>
      <c r="N1195" s="104"/>
    </row>
    <row r="1196" spans="1:14" ht="15" customHeight="1" x14ac:dyDescent="0.2">
      <c r="A1196" s="58">
        <v>1</v>
      </c>
      <c r="B1196" s="61" t="s">
        <v>14</v>
      </c>
      <c r="C1196" s="53">
        <v>0</v>
      </c>
      <c r="D1196" s="53">
        <v>0</v>
      </c>
      <c r="E1196" s="53">
        <v>0</v>
      </c>
      <c r="F1196" s="53">
        <v>0</v>
      </c>
      <c r="G1196" s="53">
        <v>0</v>
      </c>
      <c r="H1196" s="53">
        <v>0</v>
      </c>
      <c r="I1196" s="53" t="e">
        <f t="shared" ref="I1196:I1232" si="166">(F1196/C1196)*100</f>
        <v>#DIV/0!</v>
      </c>
      <c r="J1196" s="53" t="e">
        <f t="shared" ref="J1196:J1232" si="167">(H1196/D1196)*100</f>
        <v>#DIV/0!</v>
      </c>
      <c r="K1196" s="53">
        <f t="shared" ref="K1196:K1232" si="168">C1196+D1196</f>
        <v>0</v>
      </c>
      <c r="L1196" s="53">
        <f t="shared" ref="L1196:M1211" si="169">E1196+G1196</f>
        <v>0</v>
      </c>
      <c r="M1196" s="53">
        <f t="shared" si="169"/>
        <v>0</v>
      </c>
      <c r="N1196" s="53" t="e">
        <f t="shared" ref="N1196:N1232" si="170">(M1196/K1196)*100</f>
        <v>#DIV/0!</v>
      </c>
    </row>
    <row r="1197" spans="1:14" ht="15" customHeight="1" x14ac:dyDescent="0.2">
      <c r="A1197" s="58">
        <v>2</v>
      </c>
      <c r="B1197" s="61" t="s">
        <v>15</v>
      </c>
      <c r="C1197" s="53">
        <v>0</v>
      </c>
      <c r="D1197" s="53">
        <v>0</v>
      </c>
      <c r="E1197" s="53">
        <v>0</v>
      </c>
      <c r="F1197" s="53">
        <v>0</v>
      </c>
      <c r="G1197" s="53">
        <v>0</v>
      </c>
      <c r="H1197" s="53">
        <v>0</v>
      </c>
      <c r="I1197" s="53" t="e">
        <f t="shared" si="166"/>
        <v>#DIV/0!</v>
      </c>
      <c r="J1197" s="53" t="e">
        <f t="shared" si="167"/>
        <v>#DIV/0!</v>
      </c>
      <c r="K1197" s="53">
        <f t="shared" si="168"/>
        <v>0</v>
      </c>
      <c r="L1197" s="53">
        <f t="shared" si="169"/>
        <v>0</v>
      </c>
      <c r="M1197" s="53">
        <f t="shared" si="169"/>
        <v>0</v>
      </c>
      <c r="N1197" s="53" t="e">
        <f t="shared" si="170"/>
        <v>#DIV/0!</v>
      </c>
    </row>
    <row r="1198" spans="1:14" ht="15" customHeight="1" x14ac:dyDescent="0.2">
      <c r="A1198" s="58">
        <v>3</v>
      </c>
      <c r="B1198" s="61" t="s">
        <v>16</v>
      </c>
      <c r="C1198" s="53">
        <v>0</v>
      </c>
      <c r="D1198" s="53">
        <v>0</v>
      </c>
      <c r="E1198" s="53">
        <v>0</v>
      </c>
      <c r="F1198" s="53">
        <v>0</v>
      </c>
      <c r="G1198" s="53">
        <v>0</v>
      </c>
      <c r="H1198" s="53">
        <v>0</v>
      </c>
      <c r="I1198" s="53" t="e">
        <f t="shared" si="166"/>
        <v>#DIV/0!</v>
      </c>
      <c r="J1198" s="53" t="e">
        <f t="shared" si="167"/>
        <v>#DIV/0!</v>
      </c>
      <c r="K1198" s="53">
        <f t="shared" si="168"/>
        <v>0</v>
      </c>
      <c r="L1198" s="53">
        <f t="shared" si="169"/>
        <v>0</v>
      </c>
      <c r="M1198" s="53">
        <f t="shared" si="169"/>
        <v>0</v>
      </c>
      <c r="N1198" s="53" t="e">
        <f t="shared" si="170"/>
        <v>#DIV/0!</v>
      </c>
    </row>
    <row r="1199" spans="1:14" ht="15" customHeight="1" x14ac:dyDescent="0.2">
      <c r="A1199" s="58">
        <v>4</v>
      </c>
      <c r="B1199" s="61" t="s">
        <v>17</v>
      </c>
      <c r="C1199" s="53">
        <v>0</v>
      </c>
      <c r="D1199" s="53">
        <v>0</v>
      </c>
      <c r="E1199" s="53">
        <v>0</v>
      </c>
      <c r="F1199" s="53">
        <v>0</v>
      </c>
      <c r="G1199" s="53">
        <v>0</v>
      </c>
      <c r="H1199" s="53">
        <v>0</v>
      </c>
      <c r="I1199" s="53" t="e">
        <f t="shared" si="166"/>
        <v>#DIV/0!</v>
      </c>
      <c r="J1199" s="53" t="e">
        <f t="shared" si="167"/>
        <v>#DIV/0!</v>
      </c>
      <c r="K1199" s="53">
        <f t="shared" si="168"/>
        <v>0</v>
      </c>
      <c r="L1199" s="53">
        <f t="shared" si="169"/>
        <v>0</v>
      </c>
      <c r="M1199" s="53">
        <f t="shared" si="169"/>
        <v>0</v>
      </c>
      <c r="N1199" s="53" t="e">
        <f t="shared" si="170"/>
        <v>#DIV/0!</v>
      </c>
    </row>
    <row r="1200" spans="1:14" ht="15" customHeight="1" x14ac:dyDescent="0.2">
      <c r="A1200" s="58">
        <v>5</v>
      </c>
      <c r="B1200" s="61" t="s">
        <v>18</v>
      </c>
      <c r="C1200" s="53">
        <v>0</v>
      </c>
      <c r="D1200" s="53">
        <v>0</v>
      </c>
      <c r="E1200" s="53">
        <v>0</v>
      </c>
      <c r="F1200" s="53">
        <v>0</v>
      </c>
      <c r="G1200" s="53">
        <v>0</v>
      </c>
      <c r="H1200" s="53">
        <v>0</v>
      </c>
      <c r="I1200" s="53" t="e">
        <f t="shared" si="166"/>
        <v>#DIV/0!</v>
      </c>
      <c r="J1200" s="53" t="e">
        <f t="shared" si="167"/>
        <v>#DIV/0!</v>
      </c>
      <c r="K1200" s="53">
        <f t="shared" si="168"/>
        <v>0</v>
      </c>
      <c r="L1200" s="53">
        <f t="shared" si="169"/>
        <v>0</v>
      </c>
      <c r="M1200" s="53">
        <f t="shared" si="169"/>
        <v>0</v>
      </c>
      <c r="N1200" s="53" t="e">
        <f t="shared" si="170"/>
        <v>#DIV/0!</v>
      </c>
    </row>
    <row r="1201" spans="1:14" ht="15" customHeight="1" x14ac:dyDescent="0.2">
      <c r="A1201" s="58">
        <v>6</v>
      </c>
      <c r="B1201" s="61" t="s">
        <v>19</v>
      </c>
      <c r="C1201" s="53">
        <v>0</v>
      </c>
      <c r="D1201" s="53">
        <v>0</v>
      </c>
      <c r="E1201" s="53">
        <v>0</v>
      </c>
      <c r="F1201" s="53">
        <v>0</v>
      </c>
      <c r="G1201" s="53">
        <v>0</v>
      </c>
      <c r="H1201" s="53">
        <v>0</v>
      </c>
      <c r="I1201" s="53" t="e">
        <f t="shared" si="166"/>
        <v>#DIV/0!</v>
      </c>
      <c r="J1201" s="53" t="e">
        <f t="shared" si="167"/>
        <v>#DIV/0!</v>
      </c>
      <c r="K1201" s="53">
        <f t="shared" si="168"/>
        <v>0</v>
      </c>
      <c r="L1201" s="53">
        <f t="shared" si="169"/>
        <v>0</v>
      </c>
      <c r="M1201" s="53">
        <f t="shared" si="169"/>
        <v>0</v>
      </c>
      <c r="N1201" s="53" t="e">
        <f t="shared" si="170"/>
        <v>#DIV/0!</v>
      </c>
    </row>
    <row r="1202" spans="1:14" ht="15" customHeight="1" x14ac:dyDescent="0.2">
      <c r="A1202" s="58">
        <v>7</v>
      </c>
      <c r="B1202" s="61" t="s">
        <v>20</v>
      </c>
      <c r="C1202" s="53">
        <v>0</v>
      </c>
      <c r="D1202" s="53">
        <v>0</v>
      </c>
      <c r="E1202" s="53">
        <v>0</v>
      </c>
      <c r="F1202" s="53">
        <v>0</v>
      </c>
      <c r="G1202" s="53">
        <v>0</v>
      </c>
      <c r="H1202" s="53">
        <v>0</v>
      </c>
      <c r="I1202" s="53" t="e">
        <f t="shared" si="166"/>
        <v>#DIV/0!</v>
      </c>
      <c r="J1202" s="53" t="e">
        <f t="shared" si="167"/>
        <v>#DIV/0!</v>
      </c>
      <c r="K1202" s="53">
        <f t="shared" si="168"/>
        <v>0</v>
      </c>
      <c r="L1202" s="53">
        <f t="shared" si="169"/>
        <v>0</v>
      </c>
      <c r="M1202" s="53">
        <f t="shared" si="169"/>
        <v>0</v>
      </c>
      <c r="N1202" s="53" t="e">
        <f t="shared" si="170"/>
        <v>#DIV/0!</v>
      </c>
    </row>
    <row r="1203" spans="1:14" ht="15" customHeight="1" x14ac:dyDescent="0.2">
      <c r="A1203" s="58">
        <v>8</v>
      </c>
      <c r="B1203" s="61" t="s">
        <v>21</v>
      </c>
      <c r="C1203" s="53">
        <v>0</v>
      </c>
      <c r="D1203" s="53">
        <v>0</v>
      </c>
      <c r="E1203" s="53">
        <v>0</v>
      </c>
      <c r="F1203" s="53">
        <v>0</v>
      </c>
      <c r="G1203" s="53">
        <v>0</v>
      </c>
      <c r="H1203" s="53">
        <v>0</v>
      </c>
      <c r="I1203" s="53" t="e">
        <f t="shared" si="166"/>
        <v>#DIV/0!</v>
      </c>
      <c r="J1203" s="53" t="e">
        <f t="shared" si="167"/>
        <v>#DIV/0!</v>
      </c>
      <c r="K1203" s="53">
        <f t="shared" si="168"/>
        <v>0</v>
      </c>
      <c r="L1203" s="53">
        <f t="shared" si="169"/>
        <v>0</v>
      </c>
      <c r="M1203" s="53">
        <f t="shared" si="169"/>
        <v>0</v>
      </c>
      <c r="N1203" s="53" t="e">
        <f t="shared" si="170"/>
        <v>#DIV/0!</v>
      </c>
    </row>
    <row r="1204" spans="1:14" ht="15" customHeight="1" x14ac:dyDescent="0.2">
      <c r="A1204" s="58">
        <v>9</v>
      </c>
      <c r="B1204" s="61" t="s">
        <v>22</v>
      </c>
      <c r="C1204" s="53">
        <v>0</v>
      </c>
      <c r="D1204" s="53">
        <v>0</v>
      </c>
      <c r="E1204" s="53">
        <v>0</v>
      </c>
      <c r="F1204" s="53">
        <v>0</v>
      </c>
      <c r="G1204" s="53">
        <v>0</v>
      </c>
      <c r="H1204" s="53">
        <v>0</v>
      </c>
      <c r="I1204" s="53" t="e">
        <f t="shared" si="166"/>
        <v>#DIV/0!</v>
      </c>
      <c r="J1204" s="53" t="e">
        <f t="shared" si="167"/>
        <v>#DIV/0!</v>
      </c>
      <c r="K1204" s="53">
        <f t="shared" si="168"/>
        <v>0</v>
      </c>
      <c r="L1204" s="53">
        <f t="shared" si="169"/>
        <v>0</v>
      </c>
      <c r="M1204" s="53">
        <f t="shared" si="169"/>
        <v>0</v>
      </c>
      <c r="N1204" s="53" t="e">
        <f t="shared" si="170"/>
        <v>#DIV/0!</v>
      </c>
    </row>
    <row r="1205" spans="1:14" ht="15" customHeight="1" x14ac:dyDescent="0.2">
      <c r="A1205" s="58">
        <v>10</v>
      </c>
      <c r="B1205" s="61" t="s">
        <v>23</v>
      </c>
      <c r="C1205" s="53">
        <v>0</v>
      </c>
      <c r="D1205" s="53">
        <v>0</v>
      </c>
      <c r="E1205" s="53">
        <v>0</v>
      </c>
      <c r="F1205" s="53">
        <v>0</v>
      </c>
      <c r="G1205" s="53">
        <v>0</v>
      </c>
      <c r="H1205" s="53">
        <v>0</v>
      </c>
      <c r="I1205" s="53" t="e">
        <f t="shared" si="166"/>
        <v>#DIV/0!</v>
      </c>
      <c r="J1205" s="53" t="e">
        <f t="shared" si="167"/>
        <v>#DIV/0!</v>
      </c>
      <c r="K1205" s="53">
        <f t="shared" si="168"/>
        <v>0</v>
      </c>
      <c r="L1205" s="53">
        <f t="shared" si="169"/>
        <v>0</v>
      </c>
      <c r="M1205" s="53">
        <f t="shared" si="169"/>
        <v>0</v>
      </c>
      <c r="N1205" s="53" t="e">
        <f t="shared" si="170"/>
        <v>#DIV/0!</v>
      </c>
    </row>
    <row r="1206" spans="1:14" ht="15" customHeight="1" x14ac:dyDescent="0.2">
      <c r="A1206" s="58">
        <v>11</v>
      </c>
      <c r="B1206" s="61" t="s">
        <v>24</v>
      </c>
      <c r="C1206" s="53">
        <v>0</v>
      </c>
      <c r="D1206" s="53">
        <v>0</v>
      </c>
      <c r="E1206" s="53">
        <v>0</v>
      </c>
      <c r="F1206" s="53">
        <v>0</v>
      </c>
      <c r="G1206" s="53">
        <v>0</v>
      </c>
      <c r="H1206" s="53">
        <v>0</v>
      </c>
      <c r="I1206" s="53" t="e">
        <f t="shared" si="166"/>
        <v>#DIV/0!</v>
      </c>
      <c r="J1206" s="53" t="e">
        <f t="shared" si="167"/>
        <v>#DIV/0!</v>
      </c>
      <c r="K1206" s="53">
        <f t="shared" si="168"/>
        <v>0</v>
      </c>
      <c r="L1206" s="53">
        <f t="shared" si="169"/>
        <v>0</v>
      </c>
      <c r="M1206" s="53">
        <f t="shared" si="169"/>
        <v>0</v>
      </c>
      <c r="N1206" s="53" t="e">
        <f t="shared" si="170"/>
        <v>#DIV/0!</v>
      </c>
    </row>
    <row r="1207" spans="1:14" ht="15" customHeight="1" x14ac:dyDescent="0.2">
      <c r="A1207" s="58">
        <v>12</v>
      </c>
      <c r="B1207" s="61" t="s">
        <v>25</v>
      </c>
      <c r="C1207" s="53">
        <v>0</v>
      </c>
      <c r="D1207" s="53">
        <v>0</v>
      </c>
      <c r="E1207" s="53">
        <v>0</v>
      </c>
      <c r="F1207" s="53">
        <v>0</v>
      </c>
      <c r="G1207" s="53">
        <v>0</v>
      </c>
      <c r="H1207" s="53">
        <v>0</v>
      </c>
      <c r="I1207" s="53" t="e">
        <f t="shared" si="166"/>
        <v>#DIV/0!</v>
      </c>
      <c r="J1207" s="53" t="e">
        <f t="shared" si="167"/>
        <v>#DIV/0!</v>
      </c>
      <c r="K1207" s="53">
        <f t="shared" si="168"/>
        <v>0</v>
      </c>
      <c r="L1207" s="53">
        <f t="shared" si="169"/>
        <v>0</v>
      </c>
      <c r="M1207" s="53">
        <f t="shared" si="169"/>
        <v>0</v>
      </c>
      <c r="N1207" s="53" t="e">
        <f t="shared" si="170"/>
        <v>#DIV/0!</v>
      </c>
    </row>
    <row r="1208" spans="1:14" ht="15" customHeight="1" x14ac:dyDescent="0.2">
      <c r="A1208" s="58">
        <v>13</v>
      </c>
      <c r="B1208" s="61" t="s">
        <v>26</v>
      </c>
      <c r="C1208" s="53">
        <v>0</v>
      </c>
      <c r="D1208" s="53">
        <v>0</v>
      </c>
      <c r="E1208" s="53">
        <v>0</v>
      </c>
      <c r="F1208" s="53">
        <v>0</v>
      </c>
      <c r="G1208" s="53">
        <v>0</v>
      </c>
      <c r="H1208" s="53">
        <v>0</v>
      </c>
      <c r="I1208" s="53" t="e">
        <f t="shared" si="166"/>
        <v>#DIV/0!</v>
      </c>
      <c r="J1208" s="53" t="e">
        <f t="shared" si="167"/>
        <v>#DIV/0!</v>
      </c>
      <c r="K1208" s="53">
        <f t="shared" si="168"/>
        <v>0</v>
      </c>
      <c r="L1208" s="53">
        <f t="shared" si="169"/>
        <v>0</v>
      </c>
      <c r="M1208" s="53">
        <f t="shared" si="169"/>
        <v>0</v>
      </c>
      <c r="N1208" s="53" t="e">
        <f t="shared" si="170"/>
        <v>#DIV/0!</v>
      </c>
    </row>
    <row r="1209" spans="1:14" ht="15" customHeight="1" x14ac:dyDescent="0.2">
      <c r="A1209" s="58">
        <v>14</v>
      </c>
      <c r="B1209" s="61" t="s">
        <v>27</v>
      </c>
      <c r="C1209" s="53">
        <v>0</v>
      </c>
      <c r="D1209" s="53">
        <v>0</v>
      </c>
      <c r="E1209" s="53">
        <v>0</v>
      </c>
      <c r="F1209" s="53">
        <v>0</v>
      </c>
      <c r="G1209" s="53">
        <v>0</v>
      </c>
      <c r="H1209" s="53">
        <v>0</v>
      </c>
      <c r="I1209" s="53" t="e">
        <f t="shared" si="166"/>
        <v>#DIV/0!</v>
      </c>
      <c r="J1209" s="53" t="e">
        <f t="shared" si="167"/>
        <v>#DIV/0!</v>
      </c>
      <c r="K1209" s="53">
        <f t="shared" si="168"/>
        <v>0</v>
      </c>
      <c r="L1209" s="53">
        <f t="shared" si="169"/>
        <v>0</v>
      </c>
      <c r="M1209" s="53">
        <f t="shared" si="169"/>
        <v>0</v>
      </c>
      <c r="N1209" s="53" t="e">
        <f t="shared" si="170"/>
        <v>#DIV/0!</v>
      </c>
    </row>
    <row r="1210" spans="1:14" ht="15" customHeight="1" x14ac:dyDescent="0.2">
      <c r="A1210" s="58">
        <v>15</v>
      </c>
      <c r="B1210" s="61" t="s">
        <v>28</v>
      </c>
      <c r="C1210" s="53">
        <v>0</v>
      </c>
      <c r="D1210" s="53">
        <v>0</v>
      </c>
      <c r="E1210" s="53">
        <v>0</v>
      </c>
      <c r="F1210" s="53">
        <v>0</v>
      </c>
      <c r="G1210" s="53">
        <v>0</v>
      </c>
      <c r="H1210" s="53">
        <v>0</v>
      </c>
      <c r="I1210" s="53" t="e">
        <f t="shared" si="166"/>
        <v>#DIV/0!</v>
      </c>
      <c r="J1210" s="53" t="e">
        <f t="shared" si="167"/>
        <v>#DIV/0!</v>
      </c>
      <c r="K1210" s="53">
        <f t="shared" si="168"/>
        <v>0</v>
      </c>
      <c r="L1210" s="53">
        <f t="shared" si="169"/>
        <v>0</v>
      </c>
      <c r="M1210" s="53">
        <f t="shared" si="169"/>
        <v>0</v>
      </c>
      <c r="N1210" s="53" t="e">
        <f t="shared" si="170"/>
        <v>#DIV/0!</v>
      </c>
    </row>
    <row r="1211" spans="1:14" ht="15" customHeight="1" x14ac:dyDescent="0.2">
      <c r="A1211" s="58">
        <v>16</v>
      </c>
      <c r="B1211" s="61" t="s">
        <v>29</v>
      </c>
      <c r="C1211" s="53">
        <v>0</v>
      </c>
      <c r="D1211" s="53">
        <v>0</v>
      </c>
      <c r="E1211" s="53">
        <v>0</v>
      </c>
      <c r="F1211" s="53">
        <v>0</v>
      </c>
      <c r="G1211" s="53">
        <v>0</v>
      </c>
      <c r="H1211" s="53">
        <v>0</v>
      </c>
      <c r="I1211" s="53" t="e">
        <f t="shared" si="166"/>
        <v>#DIV/0!</v>
      </c>
      <c r="J1211" s="53" t="e">
        <f t="shared" si="167"/>
        <v>#DIV/0!</v>
      </c>
      <c r="K1211" s="53">
        <f t="shared" si="168"/>
        <v>0</v>
      </c>
      <c r="L1211" s="53">
        <f t="shared" si="169"/>
        <v>0</v>
      </c>
      <c r="M1211" s="53">
        <f t="shared" si="169"/>
        <v>0</v>
      </c>
      <c r="N1211" s="53" t="e">
        <f t="shared" si="170"/>
        <v>#DIV/0!</v>
      </c>
    </row>
    <row r="1212" spans="1:14" ht="15" customHeight="1" x14ac:dyDescent="0.2">
      <c r="A1212" s="58">
        <v>17</v>
      </c>
      <c r="B1212" s="61" t="s">
        <v>30</v>
      </c>
      <c r="C1212" s="53">
        <v>0</v>
      </c>
      <c r="D1212" s="53">
        <v>0</v>
      </c>
      <c r="E1212" s="53">
        <v>0</v>
      </c>
      <c r="F1212" s="53">
        <v>0</v>
      </c>
      <c r="G1212" s="53">
        <v>0</v>
      </c>
      <c r="H1212" s="53">
        <v>0</v>
      </c>
      <c r="I1212" s="53" t="e">
        <f t="shared" si="166"/>
        <v>#DIV/0!</v>
      </c>
      <c r="J1212" s="53" t="e">
        <f t="shared" si="167"/>
        <v>#DIV/0!</v>
      </c>
      <c r="K1212" s="53">
        <f t="shared" si="168"/>
        <v>0</v>
      </c>
      <c r="L1212" s="53">
        <f t="shared" ref="L1212:M1227" si="171">E1212+G1212</f>
        <v>0</v>
      </c>
      <c r="M1212" s="53">
        <f t="shared" si="171"/>
        <v>0</v>
      </c>
      <c r="N1212" s="53" t="e">
        <f t="shared" si="170"/>
        <v>#DIV/0!</v>
      </c>
    </row>
    <row r="1213" spans="1:14" ht="15" customHeight="1" x14ac:dyDescent="0.2">
      <c r="A1213" s="58">
        <v>18</v>
      </c>
      <c r="B1213" s="65" t="s">
        <v>31</v>
      </c>
      <c r="C1213" s="53">
        <v>0</v>
      </c>
      <c r="D1213" s="53">
        <v>0</v>
      </c>
      <c r="E1213" s="53">
        <v>0</v>
      </c>
      <c r="F1213" s="53">
        <v>0</v>
      </c>
      <c r="G1213" s="53">
        <v>0</v>
      </c>
      <c r="H1213" s="53">
        <v>0</v>
      </c>
      <c r="I1213" s="53" t="e">
        <f t="shared" si="166"/>
        <v>#DIV/0!</v>
      </c>
      <c r="J1213" s="53" t="e">
        <f t="shared" si="167"/>
        <v>#DIV/0!</v>
      </c>
      <c r="K1213" s="53">
        <f t="shared" si="168"/>
        <v>0</v>
      </c>
      <c r="L1213" s="53">
        <f t="shared" si="171"/>
        <v>0</v>
      </c>
      <c r="M1213" s="53">
        <f t="shared" si="171"/>
        <v>0</v>
      </c>
      <c r="N1213" s="53" t="e">
        <f t="shared" si="170"/>
        <v>#DIV/0!</v>
      </c>
    </row>
    <row r="1214" spans="1:14" ht="15" customHeight="1" x14ac:dyDescent="0.2">
      <c r="A1214" s="58">
        <v>19</v>
      </c>
      <c r="B1214" s="61" t="s">
        <v>32</v>
      </c>
      <c r="C1214" s="53">
        <v>0</v>
      </c>
      <c r="D1214" s="53">
        <v>0</v>
      </c>
      <c r="E1214" s="53">
        <v>0</v>
      </c>
      <c r="F1214" s="53">
        <v>0</v>
      </c>
      <c r="G1214" s="53">
        <v>0</v>
      </c>
      <c r="H1214" s="53">
        <v>0</v>
      </c>
      <c r="I1214" s="53" t="e">
        <f t="shared" si="166"/>
        <v>#DIV/0!</v>
      </c>
      <c r="J1214" s="53" t="e">
        <f t="shared" si="167"/>
        <v>#DIV/0!</v>
      </c>
      <c r="K1214" s="53">
        <f t="shared" si="168"/>
        <v>0</v>
      </c>
      <c r="L1214" s="53">
        <f t="shared" si="171"/>
        <v>0</v>
      </c>
      <c r="M1214" s="53">
        <f t="shared" si="171"/>
        <v>0</v>
      </c>
      <c r="N1214" s="53" t="e">
        <f t="shared" si="170"/>
        <v>#DIV/0!</v>
      </c>
    </row>
    <row r="1215" spans="1:14" ht="15" customHeight="1" x14ac:dyDescent="0.2">
      <c r="A1215" s="58">
        <v>20</v>
      </c>
      <c r="B1215" s="61" t="s">
        <v>33</v>
      </c>
      <c r="C1215" s="53">
        <v>0</v>
      </c>
      <c r="D1215" s="53">
        <v>0</v>
      </c>
      <c r="E1215" s="53">
        <v>0</v>
      </c>
      <c r="F1215" s="53">
        <v>0</v>
      </c>
      <c r="G1215" s="53">
        <v>0</v>
      </c>
      <c r="H1215" s="53">
        <v>0</v>
      </c>
      <c r="I1215" s="53" t="e">
        <f t="shared" si="166"/>
        <v>#DIV/0!</v>
      </c>
      <c r="J1215" s="53" t="e">
        <f t="shared" si="167"/>
        <v>#DIV/0!</v>
      </c>
      <c r="K1215" s="53">
        <f t="shared" si="168"/>
        <v>0</v>
      </c>
      <c r="L1215" s="53">
        <f t="shared" si="171"/>
        <v>0</v>
      </c>
      <c r="M1215" s="53">
        <f t="shared" si="171"/>
        <v>0</v>
      </c>
      <c r="N1215" s="53" t="e">
        <f t="shared" si="170"/>
        <v>#DIV/0!</v>
      </c>
    </row>
    <row r="1216" spans="1:14" ht="15" customHeight="1" x14ac:dyDescent="0.2">
      <c r="A1216" s="58">
        <v>21</v>
      </c>
      <c r="B1216" s="61" t="s">
        <v>34</v>
      </c>
      <c r="C1216" s="53">
        <v>0</v>
      </c>
      <c r="D1216" s="53">
        <v>0</v>
      </c>
      <c r="E1216" s="53">
        <v>0</v>
      </c>
      <c r="F1216" s="53">
        <v>0</v>
      </c>
      <c r="G1216" s="53">
        <v>0</v>
      </c>
      <c r="H1216" s="53">
        <v>0</v>
      </c>
      <c r="I1216" s="53" t="e">
        <f t="shared" si="166"/>
        <v>#DIV/0!</v>
      </c>
      <c r="J1216" s="53" t="e">
        <f t="shared" si="167"/>
        <v>#DIV/0!</v>
      </c>
      <c r="K1216" s="53">
        <f t="shared" si="168"/>
        <v>0</v>
      </c>
      <c r="L1216" s="53">
        <f t="shared" si="171"/>
        <v>0</v>
      </c>
      <c r="M1216" s="53">
        <f t="shared" si="171"/>
        <v>0</v>
      </c>
      <c r="N1216" s="53" t="e">
        <f t="shared" si="170"/>
        <v>#DIV/0!</v>
      </c>
    </row>
    <row r="1217" spans="1:14" ht="15" customHeight="1" x14ac:dyDescent="0.2">
      <c r="A1217" s="58">
        <v>22</v>
      </c>
      <c r="B1217" s="61" t="s">
        <v>35</v>
      </c>
      <c r="C1217" s="53">
        <v>385</v>
      </c>
      <c r="D1217" s="53">
        <v>166.25</v>
      </c>
      <c r="E1217" s="53">
        <v>0</v>
      </c>
      <c r="F1217" s="53">
        <v>0</v>
      </c>
      <c r="G1217" s="53">
        <v>0</v>
      </c>
      <c r="H1217" s="53">
        <v>0</v>
      </c>
      <c r="I1217" s="53">
        <f t="shared" si="166"/>
        <v>0</v>
      </c>
      <c r="J1217" s="53">
        <f t="shared" si="167"/>
        <v>0</v>
      </c>
      <c r="K1217" s="53">
        <f t="shared" si="168"/>
        <v>551.25</v>
      </c>
      <c r="L1217" s="53">
        <f t="shared" si="171"/>
        <v>0</v>
      </c>
      <c r="M1217" s="53">
        <f t="shared" si="171"/>
        <v>0</v>
      </c>
      <c r="N1217" s="53">
        <f t="shared" si="170"/>
        <v>0</v>
      </c>
    </row>
    <row r="1218" spans="1:14" ht="15" customHeight="1" x14ac:dyDescent="0.2">
      <c r="A1218" s="58">
        <v>23</v>
      </c>
      <c r="B1218" s="61" t="s">
        <v>36</v>
      </c>
      <c r="C1218" s="53">
        <v>0</v>
      </c>
      <c r="D1218" s="53">
        <v>0</v>
      </c>
      <c r="E1218" s="53">
        <v>0</v>
      </c>
      <c r="F1218" s="53">
        <v>0</v>
      </c>
      <c r="G1218" s="53">
        <v>0</v>
      </c>
      <c r="H1218" s="53">
        <v>0</v>
      </c>
      <c r="I1218" s="53" t="e">
        <f t="shared" si="166"/>
        <v>#DIV/0!</v>
      </c>
      <c r="J1218" s="53" t="e">
        <f t="shared" si="167"/>
        <v>#DIV/0!</v>
      </c>
      <c r="K1218" s="53">
        <f t="shared" si="168"/>
        <v>0</v>
      </c>
      <c r="L1218" s="53">
        <f t="shared" si="171"/>
        <v>0</v>
      </c>
      <c r="M1218" s="53">
        <f t="shared" si="171"/>
        <v>0</v>
      </c>
      <c r="N1218" s="53" t="e">
        <f t="shared" si="170"/>
        <v>#DIV/0!</v>
      </c>
    </row>
    <row r="1219" spans="1:14" ht="15" customHeight="1" x14ac:dyDescent="0.2">
      <c r="A1219" s="58">
        <v>24</v>
      </c>
      <c r="B1219" s="59" t="s">
        <v>37</v>
      </c>
      <c r="C1219" s="53">
        <v>0</v>
      </c>
      <c r="D1219" s="53">
        <v>0</v>
      </c>
      <c r="E1219" s="53">
        <v>0</v>
      </c>
      <c r="F1219" s="53">
        <v>0</v>
      </c>
      <c r="G1219" s="53">
        <v>0</v>
      </c>
      <c r="H1219" s="53">
        <v>0</v>
      </c>
      <c r="I1219" s="53" t="e">
        <f t="shared" si="166"/>
        <v>#DIV/0!</v>
      </c>
      <c r="J1219" s="53" t="e">
        <f t="shared" si="167"/>
        <v>#DIV/0!</v>
      </c>
      <c r="K1219" s="53">
        <f t="shared" si="168"/>
        <v>0</v>
      </c>
      <c r="L1219" s="53">
        <f t="shared" si="171"/>
        <v>0</v>
      </c>
      <c r="M1219" s="53">
        <f t="shared" si="171"/>
        <v>0</v>
      </c>
      <c r="N1219" s="53" t="e">
        <f t="shared" si="170"/>
        <v>#DIV/0!</v>
      </c>
    </row>
    <row r="1220" spans="1:14" ht="15" customHeight="1" x14ac:dyDescent="0.2">
      <c r="A1220" s="58">
        <v>25</v>
      </c>
      <c r="B1220" s="61" t="s">
        <v>38</v>
      </c>
      <c r="C1220" s="53">
        <v>0</v>
      </c>
      <c r="D1220" s="53">
        <v>0</v>
      </c>
      <c r="E1220" s="53">
        <v>0</v>
      </c>
      <c r="F1220" s="53">
        <v>0</v>
      </c>
      <c r="G1220" s="53">
        <v>0</v>
      </c>
      <c r="H1220" s="53">
        <v>0</v>
      </c>
      <c r="I1220" s="53" t="e">
        <f t="shared" si="166"/>
        <v>#DIV/0!</v>
      </c>
      <c r="J1220" s="53" t="e">
        <f t="shared" si="167"/>
        <v>#DIV/0!</v>
      </c>
      <c r="K1220" s="53">
        <f t="shared" si="168"/>
        <v>0</v>
      </c>
      <c r="L1220" s="53">
        <f t="shared" si="171"/>
        <v>0</v>
      </c>
      <c r="M1220" s="53">
        <f t="shared" si="171"/>
        <v>0</v>
      </c>
      <c r="N1220" s="53" t="e">
        <f t="shared" si="170"/>
        <v>#DIV/0!</v>
      </c>
    </row>
    <row r="1221" spans="1:14" ht="15" customHeight="1" x14ac:dyDescent="0.2">
      <c r="A1221" s="58">
        <v>26</v>
      </c>
      <c r="B1221" s="61" t="s">
        <v>39</v>
      </c>
      <c r="C1221" s="53">
        <v>0.64999913828265476</v>
      </c>
      <c r="D1221" s="53">
        <v>0.35000086171734524</v>
      </c>
      <c r="E1221" s="53">
        <v>0</v>
      </c>
      <c r="F1221" s="53">
        <v>0</v>
      </c>
      <c r="G1221" s="53">
        <v>0</v>
      </c>
      <c r="H1221" s="53">
        <v>0</v>
      </c>
      <c r="I1221" s="53">
        <f t="shared" si="166"/>
        <v>0</v>
      </c>
      <c r="J1221" s="53">
        <f t="shared" si="167"/>
        <v>0</v>
      </c>
      <c r="K1221" s="53">
        <f t="shared" si="168"/>
        <v>1</v>
      </c>
      <c r="L1221" s="53">
        <f t="shared" si="171"/>
        <v>0</v>
      </c>
      <c r="M1221" s="53">
        <f t="shared" si="171"/>
        <v>0</v>
      </c>
      <c r="N1221" s="53">
        <f t="shared" si="170"/>
        <v>0</v>
      </c>
    </row>
    <row r="1222" spans="1:14" ht="15" customHeight="1" x14ac:dyDescent="0.2">
      <c r="A1222" s="58">
        <v>27</v>
      </c>
      <c r="B1222" s="61" t="s">
        <v>40</v>
      </c>
      <c r="C1222" s="53">
        <v>0</v>
      </c>
      <c r="D1222" s="53">
        <v>0</v>
      </c>
      <c r="E1222" s="53">
        <v>0</v>
      </c>
      <c r="F1222" s="53">
        <v>0</v>
      </c>
      <c r="G1222" s="53">
        <v>0</v>
      </c>
      <c r="H1222" s="53">
        <v>0</v>
      </c>
      <c r="I1222" s="53" t="e">
        <f t="shared" si="166"/>
        <v>#DIV/0!</v>
      </c>
      <c r="J1222" s="53" t="e">
        <f t="shared" si="167"/>
        <v>#DIV/0!</v>
      </c>
      <c r="K1222" s="53">
        <f t="shared" si="168"/>
        <v>0</v>
      </c>
      <c r="L1222" s="53">
        <f t="shared" si="171"/>
        <v>0</v>
      </c>
      <c r="M1222" s="53">
        <f t="shared" si="171"/>
        <v>0</v>
      </c>
      <c r="N1222" s="53" t="e">
        <f t="shared" si="170"/>
        <v>#DIV/0!</v>
      </c>
    </row>
    <row r="1223" spans="1:14" ht="15" customHeight="1" x14ac:dyDescent="0.2">
      <c r="A1223" s="58">
        <v>28</v>
      </c>
      <c r="B1223" s="61" t="s">
        <v>41</v>
      </c>
      <c r="C1223" s="53">
        <v>0</v>
      </c>
      <c r="D1223" s="53">
        <v>0</v>
      </c>
      <c r="E1223" s="53">
        <v>0</v>
      </c>
      <c r="F1223" s="53">
        <v>0</v>
      </c>
      <c r="G1223" s="53">
        <v>0</v>
      </c>
      <c r="H1223" s="53">
        <v>0</v>
      </c>
      <c r="I1223" s="53" t="e">
        <f t="shared" si="166"/>
        <v>#DIV/0!</v>
      </c>
      <c r="J1223" s="53" t="e">
        <f t="shared" si="167"/>
        <v>#DIV/0!</v>
      </c>
      <c r="K1223" s="53">
        <f t="shared" si="168"/>
        <v>0</v>
      </c>
      <c r="L1223" s="53">
        <f t="shared" si="171"/>
        <v>0</v>
      </c>
      <c r="M1223" s="53">
        <f t="shared" si="171"/>
        <v>0</v>
      </c>
      <c r="N1223" s="53" t="e">
        <f t="shared" si="170"/>
        <v>#DIV/0!</v>
      </c>
    </row>
    <row r="1224" spans="1:14" ht="15" customHeight="1" x14ac:dyDescent="0.2">
      <c r="A1224" s="58">
        <v>29</v>
      </c>
      <c r="B1224" s="61" t="s">
        <v>42</v>
      </c>
      <c r="C1224" s="53">
        <v>0</v>
      </c>
      <c r="D1224" s="53">
        <v>0</v>
      </c>
      <c r="E1224" s="53">
        <v>0</v>
      </c>
      <c r="F1224" s="53">
        <v>0</v>
      </c>
      <c r="G1224" s="53">
        <v>0</v>
      </c>
      <c r="H1224" s="53">
        <v>0</v>
      </c>
      <c r="I1224" s="53" t="e">
        <f t="shared" si="166"/>
        <v>#DIV/0!</v>
      </c>
      <c r="J1224" s="53" t="e">
        <f t="shared" si="167"/>
        <v>#DIV/0!</v>
      </c>
      <c r="K1224" s="53">
        <f t="shared" si="168"/>
        <v>0</v>
      </c>
      <c r="L1224" s="53">
        <f t="shared" si="171"/>
        <v>0</v>
      </c>
      <c r="M1224" s="53">
        <f t="shared" si="171"/>
        <v>0</v>
      </c>
      <c r="N1224" s="53" t="e">
        <f t="shared" si="170"/>
        <v>#DIV/0!</v>
      </c>
    </row>
    <row r="1225" spans="1:14" ht="15" customHeight="1" x14ac:dyDescent="0.2">
      <c r="A1225" s="58">
        <v>30</v>
      </c>
      <c r="B1225" s="61" t="s">
        <v>43</v>
      </c>
      <c r="C1225" s="53">
        <v>0</v>
      </c>
      <c r="D1225" s="53">
        <v>0</v>
      </c>
      <c r="E1225" s="53">
        <v>0</v>
      </c>
      <c r="F1225" s="53">
        <v>0</v>
      </c>
      <c r="G1225" s="53">
        <v>0</v>
      </c>
      <c r="H1225" s="53">
        <v>0</v>
      </c>
      <c r="I1225" s="53" t="e">
        <f t="shared" si="166"/>
        <v>#DIV/0!</v>
      </c>
      <c r="J1225" s="53" t="e">
        <f t="shared" si="167"/>
        <v>#DIV/0!</v>
      </c>
      <c r="K1225" s="53">
        <f t="shared" si="168"/>
        <v>0</v>
      </c>
      <c r="L1225" s="53">
        <f t="shared" si="171"/>
        <v>0</v>
      </c>
      <c r="M1225" s="53">
        <f t="shared" si="171"/>
        <v>0</v>
      </c>
      <c r="N1225" s="53" t="e">
        <f t="shared" si="170"/>
        <v>#DIV/0!</v>
      </c>
    </row>
    <row r="1226" spans="1:14" ht="15" customHeight="1" x14ac:dyDescent="0.2">
      <c r="A1226" s="58">
        <v>31</v>
      </c>
      <c r="B1226" s="61" t="s">
        <v>44</v>
      </c>
      <c r="C1226" s="53">
        <v>0</v>
      </c>
      <c r="D1226" s="53">
        <v>0</v>
      </c>
      <c r="E1226" s="53">
        <v>0</v>
      </c>
      <c r="F1226" s="53">
        <v>0</v>
      </c>
      <c r="G1226" s="53">
        <v>0</v>
      </c>
      <c r="H1226" s="53">
        <v>0</v>
      </c>
      <c r="I1226" s="53" t="e">
        <f t="shared" si="166"/>
        <v>#DIV/0!</v>
      </c>
      <c r="J1226" s="53" t="e">
        <f t="shared" si="167"/>
        <v>#DIV/0!</v>
      </c>
      <c r="K1226" s="53">
        <f t="shared" si="168"/>
        <v>0</v>
      </c>
      <c r="L1226" s="53">
        <f t="shared" si="171"/>
        <v>0</v>
      </c>
      <c r="M1226" s="53">
        <f t="shared" si="171"/>
        <v>0</v>
      </c>
      <c r="N1226" s="53" t="e">
        <f t="shared" si="170"/>
        <v>#DIV/0!</v>
      </c>
    </row>
    <row r="1227" spans="1:14" ht="15" customHeight="1" x14ac:dyDescent="0.2">
      <c r="A1227" s="58">
        <v>32</v>
      </c>
      <c r="B1227" s="61" t="s">
        <v>45</v>
      </c>
      <c r="C1227" s="53">
        <v>0</v>
      </c>
      <c r="D1227" s="53">
        <v>0</v>
      </c>
      <c r="E1227" s="53">
        <v>0</v>
      </c>
      <c r="F1227" s="53">
        <v>0</v>
      </c>
      <c r="G1227" s="53">
        <v>0</v>
      </c>
      <c r="H1227" s="53">
        <v>0</v>
      </c>
      <c r="I1227" s="53" t="e">
        <f t="shared" si="166"/>
        <v>#DIV/0!</v>
      </c>
      <c r="J1227" s="53" t="e">
        <f t="shared" si="167"/>
        <v>#DIV/0!</v>
      </c>
      <c r="K1227" s="53">
        <f t="shared" si="168"/>
        <v>0</v>
      </c>
      <c r="L1227" s="53">
        <f t="shared" si="171"/>
        <v>0</v>
      </c>
      <c r="M1227" s="53">
        <f t="shared" si="171"/>
        <v>0</v>
      </c>
      <c r="N1227" s="53" t="e">
        <f t="shared" si="170"/>
        <v>#DIV/0!</v>
      </c>
    </row>
    <row r="1228" spans="1:14" ht="15" customHeight="1" x14ac:dyDescent="0.2">
      <c r="A1228" s="58">
        <v>33</v>
      </c>
      <c r="B1228" s="61" t="s">
        <v>46</v>
      </c>
      <c r="C1228" s="53">
        <v>0</v>
      </c>
      <c r="D1228" s="53">
        <v>0</v>
      </c>
      <c r="E1228" s="53">
        <v>0</v>
      </c>
      <c r="F1228" s="53">
        <v>0</v>
      </c>
      <c r="G1228" s="53">
        <v>0</v>
      </c>
      <c r="H1228" s="53">
        <v>0</v>
      </c>
      <c r="I1228" s="53" t="e">
        <f t="shared" si="166"/>
        <v>#DIV/0!</v>
      </c>
      <c r="J1228" s="53" t="e">
        <f t="shared" si="167"/>
        <v>#DIV/0!</v>
      </c>
      <c r="K1228" s="53">
        <f t="shared" si="168"/>
        <v>0</v>
      </c>
      <c r="L1228" s="53">
        <f t="shared" ref="L1228:M1232" si="172">E1228+G1228</f>
        <v>0</v>
      </c>
      <c r="M1228" s="53">
        <f t="shared" si="172"/>
        <v>0</v>
      </c>
      <c r="N1228" s="53" t="e">
        <f t="shared" si="170"/>
        <v>#DIV/0!</v>
      </c>
    </row>
    <row r="1229" spans="1:14" ht="15" customHeight="1" x14ac:dyDescent="0.2">
      <c r="A1229" s="58">
        <v>34</v>
      </c>
      <c r="B1229" s="61" t="s">
        <v>47</v>
      </c>
      <c r="C1229" s="53">
        <v>0</v>
      </c>
      <c r="D1229" s="53">
        <v>0</v>
      </c>
      <c r="E1229" s="53">
        <v>0</v>
      </c>
      <c r="F1229" s="53">
        <v>0</v>
      </c>
      <c r="G1229" s="53">
        <v>0</v>
      </c>
      <c r="H1229" s="53">
        <v>0</v>
      </c>
      <c r="I1229" s="53" t="e">
        <f t="shared" si="166"/>
        <v>#DIV/0!</v>
      </c>
      <c r="J1229" s="53" t="e">
        <f t="shared" si="167"/>
        <v>#DIV/0!</v>
      </c>
      <c r="K1229" s="53">
        <f t="shared" si="168"/>
        <v>0</v>
      </c>
      <c r="L1229" s="53">
        <f t="shared" si="172"/>
        <v>0</v>
      </c>
      <c r="M1229" s="53">
        <f t="shared" si="172"/>
        <v>0</v>
      </c>
      <c r="N1229" s="53" t="e">
        <f t="shared" si="170"/>
        <v>#DIV/0!</v>
      </c>
    </row>
    <row r="1230" spans="1:14" ht="15" customHeight="1" x14ac:dyDescent="0.2">
      <c r="A1230" s="58">
        <v>35</v>
      </c>
      <c r="B1230" s="61" t="s">
        <v>48</v>
      </c>
      <c r="C1230" s="53">
        <v>0</v>
      </c>
      <c r="D1230" s="53">
        <v>0</v>
      </c>
      <c r="E1230" s="53">
        <v>0</v>
      </c>
      <c r="F1230" s="53">
        <v>0</v>
      </c>
      <c r="G1230" s="53">
        <v>0</v>
      </c>
      <c r="H1230" s="53">
        <v>0</v>
      </c>
      <c r="I1230" s="53" t="e">
        <f t="shared" si="166"/>
        <v>#DIV/0!</v>
      </c>
      <c r="J1230" s="53" t="e">
        <f t="shared" si="167"/>
        <v>#DIV/0!</v>
      </c>
      <c r="K1230" s="53">
        <f t="shared" si="168"/>
        <v>0</v>
      </c>
      <c r="L1230" s="53">
        <f t="shared" si="172"/>
        <v>0</v>
      </c>
      <c r="M1230" s="53">
        <f t="shared" si="172"/>
        <v>0</v>
      </c>
      <c r="N1230" s="53" t="e">
        <f t="shared" si="170"/>
        <v>#DIV/0!</v>
      </c>
    </row>
    <row r="1231" spans="1:14" ht="15" customHeight="1" x14ac:dyDescent="0.2">
      <c r="A1231" s="58">
        <v>36</v>
      </c>
      <c r="B1231" s="61" t="s">
        <v>49</v>
      </c>
      <c r="C1231" s="53">
        <v>0</v>
      </c>
      <c r="D1231" s="53">
        <v>0</v>
      </c>
      <c r="E1231" s="53">
        <v>0</v>
      </c>
      <c r="F1231" s="53">
        <v>0</v>
      </c>
      <c r="G1231" s="53">
        <v>0</v>
      </c>
      <c r="H1231" s="53">
        <v>0</v>
      </c>
      <c r="I1231" s="53" t="e">
        <f t="shared" si="166"/>
        <v>#DIV/0!</v>
      </c>
      <c r="J1231" s="53" t="e">
        <f t="shared" si="167"/>
        <v>#DIV/0!</v>
      </c>
      <c r="K1231" s="53">
        <f t="shared" si="168"/>
        <v>0</v>
      </c>
      <c r="L1231" s="53">
        <f t="shared" si="172"/>
        <v>0</v>
      </c>
      <c r="M1231" s="53">
        <f t="shared" si="172"/>
        <v>0</v>
      </c>
      <c r="N1231" s="53" t="e">
        <f t="shared" si="170"/>
        <v>#DIV/0!</v>
      </c>
    </row>
    <row r="1232" spans="1:14" ht="15" customHeight="1" x14ac:dyDescent="0.2">
      <c r="A1232" s="66"/>
      <c r="B1232" s="67" t="s">
        <v>6</v>
      </c>
      <c r="C1232" s="54">
        <f t="shared" ref="C1232:H1232" si="173">SUM(C1196:C1231)</f>
        <v>385.64999913828268</v>
      </c>
      <c r="D1232" s="54">
        <f t="shared" si="173"/>
        <v>166.60000086171735</v>
      </c>
      <c r="E1232" s="54">
        <f t="shared" si="173"/>
        <v>0</v>
      </c>
      <c r="F1232" s="54">
        <f t="shared" si="173"/>
        <v>0</v>
      </c>
      <c r="G1232" s="54">
        <f t="shared" si="173"/>
        <v>0</v>
      </c>
      <c r="H1232" s="54">
        <f t="shared" si="173"/>
        <v>0</v>
      </c>
      <c r="I1232" s="54">
        <f t="shared" si="166"/>
        <v>0</v>
      </c>
      <c r="J1232" s="54">
        <f t="shared" si="167"/>
        <v>0</v>
      </c>
      <c r="K1232" s="54">
        <f t="shared" si="168"/>
        <v>552.25</v>
      </c>
      <c r="L1232" s="54">
        <f t="shared" si="172"/>
        <v>0</v>
      </c>
      <c r="M1232" s="54">
        <f t="shared" si="172"/>
        <v>0</v>
      </c>
      <c r="N1232" s="54">
        <f t="shared" si="170"/>
        <v>0</v>
      </c>
    </row>
    <row r="1233" spans="1:14" ht="15" customHeight="1" x14ac:dyDescent="0.2">
      <c r="A1233" s="109" t="s">
        <v>173</v>
      </c>
      <c r="B1233" s="109"/>
      <c r="C1233" s="109"/>
      <c r="D1233" s="109"/>
      <c r="E1233" s="109"/>
      <c r="F1233" s="109"/>
      <c r="G1233" s="109"/>
      <c r="H1233" s="109"/>
      <c r="I1233" s="109"/>
      <c r="J1233" s="109"/>
      <c r="K1233" s="109"/>
      <c r="L1233" s="109"/>
      <c r="M1233" s="109"/>
      <c r="N1233" s="109"/>
    </row>
    <row r="1234" spans="1:14" ht="15" customHeight="1" x14ac:dyDescent="0.2">
      <c r="A1234" s="110"/>
      <c r="B1234" s="110"/>
      <c r="C1234" s="110"/>
      <c r="D1234" s="110"/>
      <c r="E1234" s="110"/>
      <c r="F1234" s="110"/>
      <c r="G1234" s="110"/>
      <c r="H1234" s="110"/>
      <c r="I1234" s="110"/>
      <c r="J1234" s="110"/>
      <c r="K1234" s="110"/>
      <c r="L1234" s="110"/>
      <c r="M1234" s="110"/>
      <c r="N1234" s="110"/>
    </row>
    <row r="1235" spans="1:14" ht="15" customHeight="1" x14ac:dyDescent="0.2">
      <c r="A1235" s="111" t="str">
        <f>A3</f>
        <v>Disbursements under Crop Loans - 30.09.2020</v>
      </c>
      <c r="B1235" s="111"/>
      <c r="C1235" s="111"/>
      <c r="D1235" s="111"/>
      <c r="E1235" s="111"/>
      <c r="F1235" s="111"/>
      <c r="G1235" s="111"/>
      <c r="H1235" s="111"/>
      <c r="I1235" s="111"/>
      <c r="J1235" s="111"/>
      <c r="K1235" s="111"/>
      <c r="L1235" s="111"/>
      <c r="M1235" s="111"/>
      <c r="N1235" s="111"/>
    </row>
    <row r="1236" spans="1:14" ht="15" customHeight="1" x14ac:dyDescent="0.2">
      <c r="A1236" s="56"/>
      <c r="B1236" s="56"/>
      <c r="C1236" s="56"/>
      <c r="D1236" s="56"/>
      <c r="E1236" s="56"/>
      <c r="F1236" s="56"/>
      <c r="G1236" s="56"/>
      <c r="H1236" s="56"/>
      <c r="I1236" s="56"/>
      <c r="J1236" s="56"/>
      <c r="K1236" s="112" t="s">
        <v>2</v>
      </c>
      <c r="L1236" s="112"/>
      <c r="M1236" s="112"/>
      <c r="N1236" s="112"/>
    </row>
    <row r="1237" spans="1:14" ht="39.950000000000003" customHeight="1" x14ac:dyDescent="0.2">
      <c r="A1237" s="113" t="s">
        <v>3</v>
      </c>
      <c r="B1237" s="113" t="s">
        <v>56</v>
      </c>
      <c r="C1237" s="102" t="str">
        <f>C5</f>
        <v>Crop Loan Target 
ACP 2020-21</v>
      </c>
      <c r="D1237" s="102"/>
      <c r="E1237" s="116" t="str">
        <f>E5</f>
        <v>Cumulative Achievement from 
01.04.2020</v>
      </c>
      <c r="F1237" s="117"/>
      <c r="G1237" s="117"/>
      <c r="H1237" s="118"/>
      <c r="I1237" s="102" t="s">
        <v>5</v>
      </c>
      <c r="J1237" s="102"/>
      <c r="K1237" s="102" t="s">
        <v>6</v>
      </c>
      <c r="L1237" s="102"/>
      <c r="M1237" s="102"/>
      <c r="N1237" s="102"/>
    </row>
    <row r="1238" spans="1:14" ht="15" customHeight="1" x14ac:dyDescent="0.2">
      <c r="A1238" s="114"/>
      <c r="B1238" s="114"/>
      <c r="C1238" s="103" t="s">
        <v>7</v>
      </c>
      <c r="D1238" s="103" t="s">
        <v>8</v>
      </c>
      <c r="E1238" s="105" t="s">
        <v>7</v>
      </c>
      <c r="F1238" s="106"/>
      <c r="G1238" s="105" t="s">
        <v>8</v>
      </c>
      <c r="H1238" s="106"/>
      <c r="I1238" s="103" t="s">
        <v>7</v>
      </c>
      <c r="J1238" s="103" t="s">
        <v>8</v>
      </c>
      <c r="K1238" s="103" t="s">
        <v>9</v>
      </c>
      <c r="L1238" s="107" t="s">
        <v>10</v>
      </c>
      <c r="M1238" s="107"/>
      <c r="N1238" s="103" t="s">
        <v>11</v>
      </c>
    </row>
    <row r="1239" spans="1:14" ht="15" customHeight="1" x14ac:dyDescent="0.2">
      <c r="A1239" s="115"/>
      <c r="B1239" s="115"/>
      <c r="C1239" s="104"/>
      <c r="D1239" s="104"/>
      <c r="E1239" s="57" t="s">
        <v>12</v>
      </c>
      <c r="F1239" s="57" t="s">
        <v>13</v>
      </c>
      <c r="G1239" s="57" t="s">
        <v>12</v>
      </c>
      <c r="H1239" s="57" t="s">
        <v>13</v>
      </c>
      <c r="I1239" s="104"/>
      <c r="J1239" s="104"/>
      <c r="K1239" s="104"/>
      <c r="L1239" s="57" t="s">
        <v>12</v>
      </c>
      <c r="M1239" s="57" t="s">
        <v>13</v>
      </c>
      <c r="N1239" s="104"/>
    </row>
    <row r="1240" spans="1:14" ht="15" customHeight="1" x14ac:dyDescent="0.2">
      <c r="A1240" s="58">
        <v>1</v>
      </c>
      <c r="B1240" s="61" t="s">
        <v>14</v>
      </c>
      <c r="C1240" s="53">
        <v>0</v>
      </c>
      <c r="D1240" s="53">
        <v>0</v>
      </c>
      <c r="E1240" s="53">
        <v>28</v>
      </c>
      <c r="F1240" s="53">
        <v>415.5</v>
      </c>
      <c r="G1240" s="53">
        <v>0</v>
      </c>
      <c r="H1240" s="53">
        <v>0</v>
      </c>
      <c r="I1240" s="53" t="e">
        <f t="shared" ref="I1240:I1276" si="174">(F1240/C1240)*100</f>
        <v>#DIV/0!</v>
      </c>
      <c r="J1240" s="53" t="e">
        <f t="shared" ref="J1240:J1276" si="175">(H1240/D1240)*100</f>
        <v>#DIV/0!</v>
      </c>
      <c r="K1240" s="53">
        <f t="shared" ref="K1240:K1276" si="176">C1240+D1240</f>
        <v>0</v>
      </c>
      <c r="L1240" s="53">
        <f t="shared" ref="L1240:M1276" si="177">E1240+G1240</f>
        <v>28</v>
      </c>
      <c r="M1240" s="53">
        <f t="shared" si="177"/>
        <v>415.5</v>
      </c>
      <c r="N1240" s="53" t="e">
        <f t="shared" ref="N1240:N1276" si="178">(M1240/K1240)*100</f>
        <v>#DIV/0!</v>
      </c>
    </row>
    <row r="1241" spans="1:14" ht="15" customHeight="1" x14ac:dyDescent="0.2">
      <c r="A1241" s="58">
        <v>2</v>
      </c>
      <c r="B1241" s="61" t="s">
        <v>15</v>
      </c>
      <c r="C1241" s="53">
        <v>0</v>
      </c>
      <c r="D1241" s="53">
        <v>0</v>
      </c>
      <c r="E1241" s="53">
        <v>30</v>
      </c>
      <c r="F1241" s="53">
        <v>893.56000000000006</v>
      </c>
      <c r="G1241" s="53">
        <v>0</v>
      </c>
      <c r="H1241" s="53">
        <v>0</v>
      </c>
      <c r="I1241" s="53" t="e">
        <f t="shared" si="174"/>
        <v>#DIV/0!</v>
      </c>
      <c r="J1241" s="53" t="e">
        <f t="shared" si="175"/>
        <v>#DIV/0!</v>
      </c>
      <c r="K1241" s="53">
        <f t="shared" si="176"/>
        <v>0</v>
      </c>
      <c r="L1241" s="53">
        <f t="shared" si="177"/>
        <v>30</v>
      </c>
      <c r="M1241" s="53">
        <f t="shared" si="177"/>
        <v>893.56000000000006</v>
      </c>
      <c r="N1241" s="53" t="e">
        <f t="shared" si="178"/>
        <v>#DIV/0!</v>
      </c>
    </row>
    <row r="1242" spans="1:14" ht="15" customHeight="1" x14ac:dyDescent="0.2">
      <c r="A1242" s="58">
        <v>3</v>
      </c>
      <c r="B1242" s="61" t="s">
        <v>16</v>
      </c>
      <c r="C1242" s="53">
        <v>40</v>
      </c>
      <c r="D1242" s="53">
        <v>10</v>
      </c>
      <c r="E1242" s="53">
        <v>7</v>
      </c>
      <c r="F1242" s="53">
        <v>83.009999999999991</v>
      </c>
      <c r="G1242" s="53">
        <v>0</v>
      </c>
      <c r="H1242" s="53">
        <v>0</v>
      </c>
      <c r="I1242" s="53">
        <f t="shared" si="174"/>
        <v>207.52499999999995</v>
      </c>
      <c r="J1242" s="53">
        <f t="shared" si="175"/>
        <v>0</v>
      </c>
      <c r="K1242" s="53">
        <f t="shared" si="176"/>
        <v>50</v>
      </c>
      <c r="L1242" s="53">
        <f t="shared" si="177"/>
        <v>7</v>
      </c>
      <c r="M1242" s="53">
        <f t="shared" si="177"/>
        <v>83.009999999999991</v>
      </c>
      <c r="N1242" s="53">
        <f t="shared" si="178"/>
        <v>166.01999999999998</v>
      </c>
    </row>
    <row r="1243" spans="1:14" ht="15" customHeight="1" x14ac:dyDescent="0.2">
      <c r="A1243" s="58">
        <v>4</v>
      </c>
      <c r="B1243" s="61" t="s">
        <v>17</v>
      </c>
      <c r="C1243" s="53">
        <v>0</v>
      </c>
      <c r="D1243" s="53">
        <v>0</v>
      </c>
      <c r="E1243" s="53">
        <v>57</v>
      </c>
      <c r="F1243" s="53">
        <v>574.14446339999995</v>
      </c>
      <c r="G1243" s="53">
        <v>0</v>
      </c>
      <c r="H1243" s="53">
        <v>0</v>
      </c>
      <c r="I1243" s="53" t="e">
        <f t="shared" si="174"/>
        <v>#DIV/0!</v>
      </c>
      <c r="J1243" s="53" t="e">
        <f t="shared" si="175"/>
        <v>#DIV/0!</v>
      </c>
      <c r="K1243" s="53">
        <f t="shared" si="176"/>
        <v>0</v>
      </c>
      <c r="L1243" s="53">
        <f t="shared" si="177"/>
        <v>57</v>
      </c>
      <c r="M1243" s="53">
        <f t="shared" si="177"/>
        <v>574.14446339999995</v>
      </c>
      <c r="N1243" s="53" t="e">
        <f t="shared" si="178"/>
        <v>#DIV/0!</v>
      </c>
    </row>
    <row r="1244" spans="1:14" ht="15" customHeight="1" x14ac:dyDescent="0.2">
      <c r="A1244" s="58">
        <v>5</v>
      </c>
      <c r="B1244" s="61" t="s">
        <v>18</v>
      </c>
      <c r="C1244" s="53">
        <v>0</v>
      </c>
      <c r="D1244" s="53">
        <v>0</v>
      </c>
      <c r="E1244" s="53">
        <v>0</v>
      </c>
      <c r="F1244" s="53">
        <v>0</v>
      </c>
      <c r="G1244" s="53">
        <v>0</v>
      </c>
      <c r="H1244" s="53">
        <v>0</v>
      </c>
      <c r="I1244" s="53" t="e">
        <f t="shared" si="174"/>
        <v>#DIV/0!</v>
      </c>
      <c r="J1244" s="53" t="e">
        <f t="shared" si="175"/>
        <v>#DIV/0!</v>
      </c>
      <c r="K1244" s="53">
        <f t="shared" si="176"/>
        <v>0</v>
      </c>
      <c r="L1244" s="53">
        <f t="shared" si="177"/>
        <v>0</v>
      </c>
      <c r="M1244" s="53">
        <f t="shared" si="177"/>
        <v>0</v>
      </c>
      <c r="N1244" s="53" t="e">
        <f t="shared" si="178"/>
        <v>#DIV/0!</v>
      </c>
    </row>
    <row r="1245" spans="1:14" ht="15" customHeight="1" x14ac:dyDescent="0.2">
      <c r="A1245" s="58">
        <v>6</v>
      </c>
      <c r="B1245" s="61" t="s">
        <v>19</v>
      </c>
      <c r="C1245" s="53">
        <v>0</v>
      </c>
      <c r="D1245" s="53">
        <v>0</v>
      </c>
      <c r="E1245" s="53">
        <v>0</v>
      </c>
      <c r="F1245" s="53">
        <v>0</v>
      </c>
      <c r="G1245" s="53">
        <v>0</v>
      </c>
      <c r="H1245" s="53">
        <v>0</v>
      </c>
      <c r="I1245" s="53" t="e">
        <f t="shared" si="174"/>
        <v>#DIV/0!</v>
      </c>
      <c r="J1245" s="53" t="e">
        <f t="shared" si="175"/>
        <v>#DIV/0!</v>
      </c>
      <c r="K1245" s="53">
        <f t="shared" si="176"/>
        <v>0</v>
      </c>
      <c r="L1245" s="53">
        <f t="shared" si="177"/>
        <v>0</v>
      </c>
      <c r="M1245" s="53">
        <f t="shared" si="177"/>
        <v>0</v>
      </c>
      <c r="N1245" s="53" t="e">
        <f t="shared" si="178"/>
        <v>#DIV/0!</v>
      </c>
    </row>
    <row r="1246" spans="1:14" ht="15" customHeight="1" x14ac:dyDescent="0.2">
      <c r="A1246" s="58">
        <v>7</v>
      </c>
      <c r="B1246" s="61" t="s">
        <v>20</v>
      </c>
      <c r="C1246" s="53">
        <v>0</v>
      </c>
      <c r="D1246" s="53">
        <v>0</v>
      </c>
      <c r="E1246" s="53">
        <v>0</v>
      </c>
      <c r="F1246" s="53">
        <v>0</v>
      </c>
      <c r="G1246" s="53">
        <v>0</v>
      </c>
      <c r="H1246" s="53">
        <v>0</v>
      </c>
      <c r="I1246" s="53" t="e">
        <f t="shared" si="174"/>
        <v>#DIV/0!</v>
      </c>
      <c r="J1246" s="53" t="e">
        <f t="shared" si="175"/>
        <v>#DIV/0!</v>
      </c>
      <c r="K1246" s="53">
        <f t="shared" si="176"/>
        <v>0</v>
      </c>
      <c r="L1246" s="53">
        <f t="shared" si="177"/>
        <v>0</v>
      </c>
      <c r="M1246" s="53">
        <f t="shared" si="177"/>
        <v>0</v>
      </c>
      <c r="N1246" s="53" t="e">
        <f t="shared" si="178"/>
        <v>#DIV/0!</v>
      </c>
    </row>
    <row r="1247" spans="1:14" ht="15" customHeight="1" x14ac:dyDescent="0.2">
      <c r="A1247" s="58">
        <v>8</v>
      </c>
      <c r="B1247" s="61" t="s">
        <v>21</v>
      </c>
      <c r="C1247" s="53">
        <v>0</v>
      </c>
      <c r="D1247" s="53">
        <v>0</v>
      </c>
      <c r="E1247" s="53">
        <v>0</v>
      </c>
      <c r="F1247" s="53">
        <v>0</v>
      </c>
      <c r="G1247" s="53">
        <v>0</v>
      </c>
      <c r="H1247" s="53">
        <v>0</v>
      </c>
      <c r="I1247" s="53" t="e">
        <f t="shared" si="174"/>
        <v>#DIV/0!</v>
      </c>
      <c r="J1247" s="53" t="e">
        <f t="shared" si="175"/>
        <v>#DIV/0!</v>
      </c>
      <c r="K1247" s="53">
        <f t="shared" si="176"/>
        <v>0</v>
      </c>
      <c r="L1247" s="53">
        <f t="shared" si="177"/>
        <v>0</v>
      </c>
      <c r="M1247" s="53">
        <f t="shared" si="177"/>
        <v>0</v>
      </c>
      <c r="N1247" s="53" t="e">
        <f t="shared" si="178"/>
        <v>#DIV/0!</v>
      </c>
    </row>
    <row r="1248" spans="1:14" ht="15" customHeight="1" x14ac:dyDescent="0.2">
      <c r="A1248" s="58">
        <v>9</v>
      </c>
      <c r="B1248" s="61" t="s">
        <v>22</v>
      </c>
      <c r="C1248" s="53">
        <v>86.291399999999996</v>
      </c>
      <c r="D1248" s="53">
        <v>15.828600000000009</v>
      </c>
      <c r="E1248" s="53">
        <v>0</v>
      </c>
      <c r="F1248" s="53">
        <v>0</v>
      </c>
      <c r="G1248" s="53">
        <v>0</v>
      </c>
      <c r="H1248" s="53">
        <v>0</v>
      </c>
      <c r="I1248" s="53">
        <f t="shared" si="174"/>
        <v>0</v>
      </c>
      <c r="J1248" s="53">
        <f t="shared" si="175"/>
        <v>0</v>
      </c>
      <c r="K1248" s="53">
        <f t="shared" si="176"/>
        <v>102.12</v>
      </c>
      <c r="L1248" s="53">
        <f t="shared" si="177"/>
        <v>0</v>
      </c>
      <c r="M1248" s="53">
        <f t="shared" si="177"/>
        <v>0</v>
      </c>
      <c r="N1248" s="53">
        <f t="shared" si="178"/>
        <v>0</v>
      </c>
    </row>
    <row r="1249" spans="1:14" ht="15" customHeight="1" x14ac:dyDescent="0.2">
      <c r="A1249" s="58">
        <v>10</v>
      </c>
      <c r="B1249" s="61" t="s">
        <v>23</v>
      </c>
      <c r="C1249" s="53">
        <v>0</v>
      </c>
      <c r="D1249" s="53">
        <v>0</v>
      </c>
      <c r="E1249" s="53">
        <v>0</v>
      </c>
      <c r="F1249" s="53">
        <v>0</v>
      </c>
      <c r="G1249" s="53">
        <v>0</v>
      </c>
      <c r="H1249" s="53">
        <v>0</v>
      </c>
      <c r="I1249" s="53" t="e">
        <f t="shared" si="174"/>
        <v>#DIV/0!</v>
      </c>
      <c r="J1249" s="53" t="e">
        <f t="shared" si="175"/>
        <v>#DIV/0!</v>
      </c>
      <c r="K1249" s="53">
        <f t="shared" si="176"/>
        <v>0</v>
      </c>
      <c r="L1249" s="53">
        <f t="shared" si="177"/>
        <v>0</v>
      </c>
      <c r="M1249" s="53">
        <f t="shared" si="177"/>
        <v>0</v>
      </c>
      <c r="N1249" s="53" t="e">
        <f t="shared" si="178"/>
        <v>#DIV/0!</v>
      </c>
    </row>
    <row r="1250" spans="1:14" ht="15" customHeight="1" x14ac:dyDescent="0.2">
      <c r="A1250" s="58">
        <v>11</v>
      </c>
      <c r="B1250" s="61" t="s">
        <v>24</v>
      </c>
      <c r="C1250" s="53">
        <v>0</v>
      </c>
      <c r="D1250" s="53">
        <v>0</v>
      </c>
      <c r="E1250" s="53">
        <v>0</v>
      </c>
      <c r="F1250" s="53">
        <v>0</v>
      </c>
      <c r="G1250" s="53">
        <v>0</v>
      </c>
      <c r="H1250" s="53">
        <v>0</v>
      </c>
      <c r="I1250" s="53" t="e">
        <f t="shared" si="174"/>
        <v>#DIV/0!</v>
      </c>
      <c r="J1250" s="53" t="e">
        <f t="shared" si="175"/>
        <v>#DIV/0!</v>
      </c>
      <c r="K1250" s="53">
        <f t="shared" si="176"/>
        <v>0</v>
      </c>
      <c r="L1250" s="53">
        <f t="shared" si="177"/>
        <v>0</v>
      </c>
      <c r="M1250" s="53">
        <f t="shared" si="177"/>
        <v>0</v>
      </c>
      <c r="N1250" s="53" t="e">
        <f t="shared" si="178"/>
        <v>#DIV/0!</v>
      </c>
    </row>
    <row r="1251" spans="1:14" ht="15" customHeight="1" x14ac:dyDescent="0.2">
      <c r="A1251" s="58">
        <v>12</v>
      </c>
      <c r="B1251" s="61" t="s">
        <v>25</v>
      </c>
      <c r="C1251" s="53">
        <v>0</v>
      </c>
      <c r="D1251" s="53">
        <v>0</v>
      </c>
      <c r="E1251" s="53">
        <v>0</v>
      </c>
      <c r="F1251" s="53">
        <v>0</v>
      </c>
      <c r="G1251" s="53">
        <v>0</v>
      </c>
      <c r="H1251" s="53">
        <v>0</v>
      </c>
      <c r="I1251" s="53" t="e">
        <f t="shared" si="174"/>
        <v>#DIV/0!</v>
      </c>
      <c r="J1251" s="53" t="e">
        <f t="shared" si="175"/>
        <v>#DIV/0!</v>
      </c>
      <c r="K1251" s="53">
        <f t="shared" si="176"/>
        <v>0</v>
      </c>
      <c r="L1251" s="53">
        <f t="shared" si="177"/>
        <v>0</v>
      </c>
      <c r="M1251" s="53">
        <f t="shared" si="177"/>
        <v>0</v>
      </c>
      <c r="N1251" s="53" t="e">
        <f t="shared" si="178"/>
        <v>#DIV/0!</v>
      </c>
    </row>
    <row r="1252" spans="1:14" ht="15" customHeight="1" x14ac:dyDescent="0.2">
      <c r="A1252" s="58">
        <v>13</v>
      </c>
      <c r="B1252" s="61" t="s">
        <v>26</v>
      </c>
      <c r="C1252" s="53">
        <v>0</v>
      </c>
      <c r="D1252" s="53">
        <v>0</v>
      </c>
      <c r="E1252" s="53">
        <v>0</v>
      </c>
      <c r="F1252" s="53">
        <v>0</v>
      </c>
      <c r="G1252" s="53">
        <v>0</v>
      </c>
      <c r="H1252" s="53">
        <v>0</v>
      </c>
      <c r="I1252" s="53" t="e">
        <f t="shared" si="174"/>
        <v>#DIV/0!</v>
      </c>
      <c r="J1252" s="53" t="e">
        <f t="shared" si="175"/>
        <v>#DIV/0!</v>
      </c>
      <c r="K1252" s="53">
        <f t="shared" si="176"/>
        <v>0</v>
      </c>
      <c r="L1252" s="53">
        <f t="shared" si="177"/>
        <v>0</v>
      </c>
      <c r="M1252" s="53">
        <f t="shared" si="177"/>
        <v>0</v>
      </c>
      <c r="N1252" s="53" t="e">
        <f t="shared" si="178"/>
        <v>#DIV/0!</v>
      </c>
    </row>
    <row r="1253" spans="1:14" ht="15" customHeight="1" x14ac:dyDescent="0.2">
      <c r="A1253" s="58">
        <v>14</v>
      </c>
      <c r="B1253" s="61" t="s">
        <v>27</v>
      </c>
      <c r="C1253" s="53">
        <v>7.5493222500000021</v>
      </c>
      <c r="D1253" s="53">
        <v>3.2806777499999979</v>
      </c>
      <c r="E1253" s="53">
        <v>6</v>
      </c>
      <c r="F1253" s="53">
        <v>92.9</v>
      </c>
      <c r="G1253" s="53">
        <v>0</v>
      </c>
      <c r="H1253" s="53">
        <v>0</v>
      </c>
      <c r="I1253" s="53">
        <f t="shared" si="174"/>
        <v>1230.5740425903791</v>
      </c>
      <c r="J1253" s="53">
        <f t="shared" si="175"/>
        <v>0</v>
      </c>
      <c r="K1253" s="53">
        <f t="shared" si="176"/>
        <v>10.83</v>
      </c>
      <c r="L1253" s="53">
        <f t="shared" si="177"/>
        <v>6</v>
      </c>
      <c r="M1253" s="53">
        <f t="shared" si="177"/>
        <v>92.9</v>
      </c>
      <c r="N1253" s="53">
        <f t="shared" si="178"/>
        <v>857.8024007386889</v>
      </c>
    </row>
    <row r="1254" spans="1:14" ht="15" customHeight="1" x14ac:dyDescent="0.2">
      <c r="A1254" s="58">
        <v>15</v>
      </c>
      <c r="B1254" s="61" t="s">
        <v>28</v>
      </c>
      <c r="C1254" s="53">
        <v>49.999975808609328</v>
      </c>
      <c r="D1254" s="53">
        <v>50.000024191390672</v>
      </c>
      <c r="E1254" s="53">
        <v>6</v>
      </c>
      <c r="F1254" s="53">
        <v>113.01</v>
      </c>
      <c r="G1254" s="53">
        <v>0</v>
      </c>
      <c r="H1254" s="53">
        <v>0</v>
      </c>
      <c r="I1254" s="53">
        <f t="shared" si="174"/>
        <v>226.0201093548153</v>
      </c>
      <c r="J1254" s="53">
        <f t="shared" si="175"/>
        <v>0</v>
      </c>
      <c r="K1254" s="53">
        <f t="shared" si="176"/>
        <v>100</v>
      </c>
      <c r="L1254" s="53">
        <f t="shared" si="177"/>
        <v>6</v>
      </c>
      <c r="M1254" s="53">
        <f t="shared" si="177"/>
        <v>113.01</v>
      </c>
      <c r="N1254" s="53">
        <f t="shared" si="178"/>
        <v>113.01</v>
      </c>
    </row>
    <row r="1255" spans="1:14" ht="15" customHeight="1" x14ac:dyDescent="0.2">
      <c r="A1255" s="58">
        <v>16</v>
      </c>
      <c r="B1255" s="61" t="s">
        <v>29</v>
      </c>
      <c r="C1255" s="53">
        <v>159.82337793203828</v>
      </c>
      <c r="D1255" s="53">
        <v>40.176622067961716</v>
      </c>
      <c r="E1255" s="53">
        <v>0</v>
      </c>
      <c r="F1255" s="53">
        <v>0</v>
      </c>
      <c r="G1255" s="53">
        <v>0</v>
      </c>
      <c r="H1255" s="53">
        <v>0</v>
      </c>
      <c r="I1255" s="53">
        <f t="shared" si="174"/>
        <v>0</v>
      </c>
      <c r="J1255" s="53">
        <f t="shared" si="175"/>
        <v>0</v>
      </c>
      <c r="K1255" s="53">
        <f t="shared" si="176"/>
        <v>200</v>
      </c>
      <c r="L1255" s="53">
        <f t="shared" si="177"/>
        <v>0</v>
      </c>
      <c r="M1255" s="53">
        <f t="shared" si="177"/>
        <v>0</v>
      </c>
      <c r="N1255" s="53">
        <f t="shared" si="178"/>
        <v>0</v>
      </c>
    </row>
    <row r="1256" spans="1:14" ht="15" customHeight="1" x14ac:dyDescent="0.2">
      <c r="A1256" s="58">
        <v>17</v>
      </c>
      <c r="B1256" s="61" t="s">
        <v>30</v>
      </c>
      <c r="C1256" s="53">
        <v>0</v>
      </c>
      <c r="D1256" s="53">
        <v>0</v>
      </c>
      <c r="E1256" s="53">
        <v>0</v>
      </c>
      <c r="F1256" s="53">
        <v>0</v>
      </c>
      <c r="G1256" s="53">
        <v>0</v>
      </c>
      <c r="H1256" s="53">
        <v>0</v>
      </c>
      <c r="I1256" s="53" t="e">
        <f>(F1256/C1256)*100</f>
        <v>#DIV/0!</v>
      </c>
      <c r="J1256" s="53" t="e">
        <f>(H1256/D1256)*100</f>
        <v>#DIV/0!</v>
      </c>
      <c r="K1256" s="53">
        <f>C1256+D1256</f>
        <v>0</v>
      </c>
      <c r="L1256" s="53">
        <f>E1256+G1256</f>
        <v>0</v>
      </c>
      <c r="M1256" s="53">
        <f>F1256+H1256</f>
        <v>0</v>
      </c>
      <c r="N1256" s="53" t="e">
        <f>(M1256/K1256)*100</f>
        <v>#DIV/0!</v>
      </c>
    </row>
    <row r="1257" spans="1:14" ht="15" customHeight="1" x14ac:dyDescent="0.2">
      <c r="A1257" s="58">
        <v>18</v>
      </c>
      <c r="B1257" s="65" t="s">
        <v>31</v>
      </c>
      <c r="C1257" s="53">
        <v>0</v>
      </c>
      <c r="D1257" s="53">
        <v>0</v>
      </c>
      <c r="E1257" s="53">
        <v>0</v>
      </c>
      <c r="F1257" s="53">
        <v>0</v>
      </c>
      <c r="G1257" s="53">
        <v>0</v>
      </c>
      <c r="H1257" s="53">
        <v>0</v>
      </c>
      <c r="I1257" s="53" t="e">
        <f>(F1257/C1257)*100</f>
        <v>#DIV/0!</v>
      </c>
      <c r="J1257" s="53" t="e">
        <f>(H1257/D1257)*100</f>
        <v>#DIV/0!</v>
      </c>
      <c r="K1257" s="53">
        <f>C1257+D1257</f>
        <v>0</v>
      </c>
      <c r="L1257" s="53">
        <f>E1257+G1257</f>
        <v>0</v>
      </c>
      <c r="M1257" s="53">
        <f>F1257+H1257</f>
        <v>0</v>
      </c>
      <c r="N1257" s="53" t="e">
        <f>(M1257/K1257)*100</f>
        <v>#DIV/0!</v>
      </c>
    </row>
    <row r="1258" spans="1:14" ht="15" customHeight="1" x14ac:dyDescent="0.2">
      <c r="A1258" s="58">
        <v>19</v>
      </c>
      <c r="B1258" s="61" t="s">
        <v>32</v>
      </c>
      <c r="C1258" s="53">
        <v>391.5</v>
      </c>
      <c r="D1258" s="53">
        <v>58.5</v>
      </c>
      <c r="E1258" s="53">
        <v>16</v>
      </c>
      <c r="F1258" s="53">
        <v>359.45</v>
      </c>
      <c r="G1258" s="53">
        <v>0</v>
      </c>
      <c r="H1258" s="53">
        <v>0</v>
      </c>
      <c r="I1258" s="53">
        <f t="shared" si="174"/>
        <v>91.813537675606639</v>
      </c>
      <c r="J1258" s="53">
        <f t="shared" si="175"/>
        <v>0</v>
      </c>
      <c r="K1258" s="53">
        <f t="shared" si="176"/>
        <v>450</v>
      </c>
      <c r="L1258" s="53">
        <f t="shared" si="177"/>
        <v>16</v>
      </c>
      <c r="M1258" s="53">
        <f t="shared" si="177"/>
        <v>359.45</v>
      </c>
      <c r="N1258" s="53">
        <f t="shared" si="178"/>
        <v>79.877777777777766</v>
      </c>
    </row>
    <row r="1259" spans="1:14" ht="15" customHeight="1" x14ac:dyDescent="0.2">
      <c r="A1259" s="58">
        <v>20</v>
      </c>
      <c r="B1259" s="61" t="s">
        <v>33</v>
      </c>
      <c r="C1259" s="53">
        <v>0</v>
      </c>
      <c r="D1259" s="53">
        <v>0</v>
      </c>
      <c r="E1259" s="53">
        <v>0</v>
      </c>
      <c r="F1259" s="53">
        <v>0</v>
      </c>
      <c r="G1259" s="53">
        <v>0</v>
      </c>
      <c r="H1259" s="53">
        <v>0</v>
      </c>
      <c r="I1259" s="53" t="e">
        <f t="shared" si="174"/>
        <v>#DIV/0!</v>
      </c>
      <c r="J1259" s="53" t="e">
        <f t="shared" si="175"/>
        <v>#DIV/0!</v>
      </c>
      <c r="K1259" s="53">
        <f t="shared" si="176"/>
        <v>0</v>
      </c>
      <c r="L1259" s="53">
        <f t="shared" si="177"/>
        <v>0</v>
      </c>
      <c r="M1259" s="53">
        <f t="shared" si="177"/>
        <v>0</v>
      </c>
      <c r="N1259" s="53" t="e">
        <f t="shared" si="178"/>
        <v>#DIV/0!</v>
      </c>
    </row>
    <row r="1260" spans="1:14" ht="15" customHeight="1" x14ac:dyDescent="0.2">
      <c r="A1260" s="58">
        <v>21</v>
      </c>
      <c r="B1260" s="61" t="s">
        <v>34</v>
      </c>
      <c r="C1260" s="53">
        <v>0</v>
      </c>
      <c r="D1260" s="53">
        <v>0</v>
      </c>
      <c r="E1260" s="53">
        <v>0</v>
      </c>
      <c r="F1260" s="53">
        <v>0</v>
      </c>
      <c r="G1260" s="53">
        <v>0</v>
      </c>
      <c r="H1260" s="53">
        <v>0</v>
      </c>
      <c r="I1260" s="53" t="e">
        <f t="shared" si="174"/>
        <v>#DIV/0!</v>
      </c>
      <c r="J1260" s="53" t="e">
        <f t="shared" si="175"/>
        <v>#DIV/0!</v>
      </c>
      <c r="K1260" s="53">
        <f t="shared" si="176"/>
        <v>0</v>
      </c>
      <c r="L1260" s="53">
        <f t="shared" si="177"/>
        <v>0</v>
      </c>
      <c r="M1260" s="53">
        <f t="shared" si="177"/>
        <v>0</v>
      </c>
      <c r="N1260" s="53" t="e">
        <f t="shared" si="178"/>
        <v>#DIV/0!</v>
      </c>
    </row>
    <row r="1261" spans="1:14" ht="15" customHeight="1" x14ac:dyDescent="0.2">
      <c r="A1261" s="58">
        <v>22</v>
      </c>
      <c r="B1261" s="61" t="s">
        <v>35</v>
      </c>
      <c r="C1261" s="53">
        <v>67.047619047619051</v>
      </c>
      <c r="D1261" s="53">
        <v>28.952380952380949</v>
      </c>
      <c r="E1261" s="53">
        <v>0</v>
      </c>
      <c r="F1261" s="53">
        <v>0</v>
      </c>
      <c r="G1261" s="53">
        <v>0</v>
      </c>
      <c r="H1261" s="53">
        <v>0</v>
      </c>
      <c r="I1261" s="53">
        <f t="shared" si="174"/>
        <v>0</v>
      </c>
      <c r="J1261" s="53">
        <f t="shared" si="175"/>
        <v>0</v>
      </c>
      <c r="K1261" s="53">
        <f t="shared" si="176"/>
        <v>96</v>
      </c>
      <c r="L1261" s="53">
        <f t="shared" si="177"/>
        <v>0</v>
      </c>
      <c r="M1261" s="53">
        <f t="shared" si="177"/>
        <v>0</v>
      </c>
      <c r="N1261" s="53">
        <f t="shared" si="178"/>
        <v>0</v>
      </c>
    </row>
    <row r="1262" spans="1:14" ht="15" customHeight="1" x14ac:dyDescent="0.2">
      <c r="A1262" s="58">
        <v>23</v>
      </c>
      <c r="B1262" s="61" t="s">
        <v>36</v>
      </c>
      <c r="C1262" s="53">
        <v>0</v>
      </c>
      <c r="D1262" s="53">
        <v>0</v>
      </c>
      <c r="E1262" s="53">
        <v>0</v>
      </c>
      <c r="F1262" s="53">
        <v>0</v>
      </c>
      <c r="G1262" s="53">
        <v>0</v>
      </c>
      <c r="H1262" s="53">
        <v>0</v>
      </c>
      <c r="I1262" s="53" t="e">
        <f t="shared" si="174"/>
        <v>#DIV/0!</v>
      </c>
      <c r="J1262" s="53" t="e">
        <f t="shared" si="175"/>
        <v>#DIV/0!</v>
      </c>
      <c r="K1262" s="53">
        <f t="shared" si="176"/>
        <v>0</v>
      </c>
      <c r="L1262" s="53">
        <f t="shared" si="177"/>
        <v>0</v>
      </c>
      <c r="M1262" s="53">
        <f t="shared" si="177"/>
        <v>0</v>
      </c>
      <c r="N1262" s="53" t="e">
        <f t="shared" si="178"/>
        <v>#DIV/0!</v>
      </c>
    </row>
    <row r="1263" spans="1:14" ht="15" customHeight="1" x14ac:dyDescent="0.2">
      <c r="A1263" s="58">
        <v>24</v>
      </c>
      <c r="B1263" s="59" t="s">
        <v>37</v>
      </c>
      <c r="C1263" s="53">
        <v>0</v>
      </c>
      <c r="D1263" s="53">
        <v>0</v>
      </c>
      <c r="E1263" s="53">
        <v>0</v>
      </c>
      <c r="F1263" s="53">
        <v>0</v>
      </c>
      <c r="G1263" s="53">
        <v>0</v>
      </c>
      <c r="H1263" s="53">
        <v>0</v>
      </c>
      <c r="I1263" s="53" t="e">
        <f>(F1263/C1263)*100</f>
        <v>#DIV/0!</v>
      </c>
      <c r="J1263" s="53" t="e">
        <f>(H1263/D1263)*100</f>
        <v>#DIV/0!</v>
      </c>
      <c r="K1263" s="53">
        <f>C1263+D1263</f>
        <v>0</v>
      </c>
      <c r="L1263" s="53">
        <f>E1263+G1263</f>
        <v>0</v>
      </c>
      <c r="M1263" s="53">
        <f>F1263+H1263</f>
        <v>0</v>
      </c>
      <c r="N1263" s="53" t="e">
        <f>(M1263/K1263)*100</f>
        <v>#DIV/0!</v>
      </c>
    </row>
    <row r="1264" spans="1:14" ht="15" customHeight="1" x14ac:dyDescent="0.2">
      <c r="A1264" s="58">
        <v>25</v>
      </c>
      <c r="B1264" s="61" t="s">
        <v>38</v>
      </c>
      <c r="C1264" s="53">
        <v>0</v>
      </c>
      <c r="D1264" s="53">
        <v>0</v>
      </c>
      <c r="E1264" s="53">
        <v>0</v>
      </c>
      <c r="F1264" s="53">
        <v>0</v>
      </c>
      <c r="G1264" s="53">
        <v>0</v>
      </c>
      <c r="H1264" s="53">
        <v>0</v>
      </c>
      <c r="I1264" s="53" t="e">
        <f t="shared" si="174"/>
        <v>#DIV/0!</v>
      </c>
      <c r="J1264" s="53" t="e">
        <f t="shared" si="175"/>
        <v>#DIV/0!</v>
      </c>
      <c r="K1264" s="53">
        <f t="shared" si="176"/>
        <v>0</v>
      </c>
      <c r="L1264" s="53">
        <f t="shared" si="177"/>
        <v>0</v>
      </c>
      <c r="M1264" s="53">
        <f t="shared" si="177"/>
        <v>0</v>
      </c>
      <c r="N1264" s="53" t="e">
        <f t="shared" si="178"/>
        <v>#DIV/0!</v>
      </c>
    </row>
    <row r="1265" spans="1:14" ht="15" customHeight="1" x14ac:dyDescent="0.2">
      <c r="A1265" s="58">
        <v>26</v>
      </c>
      <c r="B1265" s="61" t="s">
        <v>39</v>
      </c>
      <c r="C1265" s="53">
        <v>92.949876774419636</v>
      </c>
      <c r="D1265" s="53">
        <v>50.050123225580364</v>
      </c>
      <c r="E1265" s="53">
        <v>22</v>
      </c>
      <c r="F1265" s="53">
        <v>645.15000999999995</v>
      </c>
      <c r="G1265" s="53">
        <v>0</v>
      </c>
      <c r="H1265" s="53">
        <v>0</v>
      </c>
      <c r="I1265" s="53">
        <f t="shared" si="174"/>
        <v>694.08377115519647</v>
      </c>
      <c r="J1265" s="53">
        <f t="shared" si="175"/>
        <v>0</v>
      </c>
      <c r="K1265" s="53">
        <f t="shared" si="176"/>
        <v>143</v>
      </c>
      <c r="L1265" s="53">
        <f t="shared" si="177"/>
        <v>22</v>
      </c>
      <c r="M1265" s="53">
        <f t="shared" si="177"/>
        <v>645.15000999999995</v>
      </c>
      <c r="N1265" s="53">
        <f t="shared" si="178"/>
        <v>451.15385314685312</v>
      </c>
    </row>
    <row r="1266" spans="1:14" ht="15" customHeight="1" x14ac:dyDescent="0.2">
      <c r="A1266" s="58">
        <v>27</v>
      </c>
      <c r="B1266" s="61" t="s">
        <v>40</v>
      </c>
      <c r="C1266" s="53">
        <v>0</v>
      </c>
      <c r="D1266" s="53">
        <v>0</v>
      </c>
      <c r="E1266" s="53">
        <v>0</v>
      </c>
      <c r="F1266" s="53">
        <v>0</v>
      </c>
      <c r="G1266" s="53">
        <v>0</v>
      </c>
      <c r="H1266" s="53">
        <v>0</v>
      </c>
      <c r="I1266" s="53" t="e">
        <f t="shared" si="174"/>
        <v>#DIV/0!</v>
      </c>
      <c r="J1266" s="53" t="e">
        <f t="shared" si="175"/>
        <v>#DIV/0!</v>
      </c>
      <c r="K1266" s="53">
        <f t="shared" si="176"/>
        <v>0</v>
      </c>
      <c r="L1266" s="53">
        <f t="shared" si="177"/>
        <v>0</v>
      </c>
      <c r="M1266" s="53">
        <f t="shared" si="177"/>
        <v>0</v>
      </c>
      <c r="N1266" s="53" t="e">
        <f t="shared" si="178"/>
        <v>#DIV/0!</v>
      </c>
    </row>
    <row r="1267" spans="1:14" ht="15" customHeight="1" x14ac:dyDescent="0.2">
      <c r="A1267" s="58">
        <v>28</v>
      </c>
      <c r="B1267" s="61" t="s">
        <v>41</v>
      </c>
      <c r="C1267" s="53">
        <v>22.434451865008882</v>
      </c>
      <c r="D1267" s="53">
        <v>27.605548134991118</v>
      </c>
      <c r="E1267" s="53">
        <v>9</v>
      </c>
      <c r="F1267" s="53">
        <v>18.149999999999999</v>
      </c>
      <c r="G1267" s="53">
        <v>0</v>
      </c>
      <c r="H1267" s="53">
        <v>0</v>
      </c>
      <c r="I1267" s="53">
        <f t="shared" si="174"/>
        <v>80.902355489721756</v>
      </c>
      <c r="J1267" s="53">
        <f t="shared" si="175"/>
        <v>0</v>
      </c>
      <c r="K1267" s="53">
        <f t="shared" si="176"/>
        <v>50.04</v>
      </c>
      <c r="L1267" s="53">
        <f t="shared" si="177"/>
        <v>9</v>
      </c>
      <c r="M1267" s="53">
        <f t="shared" si="177"/>
        <v>18.149999999999999</v>
      </c>
      <c r="N1267" s="53">
        <f t="shared" si="178"/>
        <v>36.270983213429254</v>
      </c>
    </row>
    <row r="1268" spans="1:14" ht="15" customHeight="1" x14ac:dyDescent="0.2">
      <c r="A1268" s="58">
        <v>29</v>
      </c>
      <c r="B1268" s="61" t="s">
        <v>42</v>
      </c>
      <c r="C1268" s="53">
        <v>11.541425818882466</v>
      </c>
      <c r="D1268" s="53">
        <v>8.4585741811175339</v>
      </c>
      <c r="E1268" s="53">
        <v>12</v>
      </c>
      <c r="F1268" s="53">
        <v>124.76</v>
      </c>
      <c r="G1268" s="53">
        <v>0</v>
      </c>
      <c r="H1268" s="53">
        <v>0</v>
      </c>
      <c r="I1268" s="53">
        <f t="shared" si="174"/>
        <v>1080.9756260434056</v>
      </c>
      <c r="J1268" s="53">
        <f t="shared" si="175"/>
        <v>0</v>
      </c>
      <c r="K1268" s="53">
        <f t="shared" si="176"/>
        <v>20</v>
      </c>
      <c r="L1268" s="53">
        <f t="shared" si="177"/>
        <v>12</v>
      </c>
      <c r="M1268" s="53">
        <f t="shared" si="177"/>
        <v>124.76</v>
      </c>
      <c r="N1268" s="53">
        <f t="shared" si="178"/>
        <v>623.80000000000007</v>
      </c>
    </row>
    <row r="1269" spans="1:14" ht="15" customHeight="1" x14ac:dyDescent="0.2">
      <c r="A1269" s="58">
        <v>30</v>
      </c>
      <c r="B1269" s="61" t="s">
        <v>43</v>
      </c>
      <c r="C1269" s="53">
        <v>25.229428571428571</v>
      </c>
      <c r="D1269" s="53">
        <v>9.7805714285714274</v>
      </c>
      <c r="E1269" s="53">
        <v>14</v>
      </c>
      <c r="F1269" s="53">
        <v>98.414999999999992</v>
      </c>
      <c r="G1269" s="53">
        <v>0</v>
      </c>
      <c r="H1269" s="53">
        <v>0</v>
      </c>
      <c r="I1269" s="53">
        <f t="shared" si="174"/>
        <v>390.08017847638246</v>
      </c>
      <c r="J1269" s="53">
        <f t="shared" si="175"/>
        <v>0</v>
      </c>
      <c r="K1269" s="53">
        <f t="shared" si="176"/>
        <v>35.01</v>
      </c>
      <c r="L1269" s="53">
        <f t="shared" si="177"/>
        <v>14</v>
      </c>
      <c r="M1269" s="53">
        <f t="shared" si="177"/>
        <v>98.414999999999992</v>
      </c>
      <c r="N1269" s="53">
        <f t="shared" si="178"/>
        <v>281.10539845758353</v>
      </c>
    </row>
    <row r="1270" spans="1:14" ht="15" customHeight="1" x14ac:dyDescent="0.2">
      <c r="A1270" s="58">
        <v>31</v>
      </c>
      <c r="B1270" s="61" t="s">
        <v>44</v>
      </c>
      <c r="C1270" s="53">
        <v>226.05556933763333</v>
      </c>
      <c r="D1270" s="53">
        <v>66.944430662366671</v>
      </c>
      <c r="E1270" s="53">
        <v>0</v>
      </c>
      <c r="F1270" s="53">
        <v>0</v>
      </c>
      <c r="G1270" s="53">
        <v>0</v>
      </c>
      <c r="H1270" s="53">
        <v>0</v>
      </c>
      <c r="I1270" s="53">
        <f t="shared" si="174"/>
        <v>0</v>
      </c>
      <c r="J1270" s="53">
        <f t="shared" si="175"/>
        <v>0</v>
      </c>
      <c r="K1270" s="53">
        <f t="shared" si="176"/>
        <v>293</v>
      </c>
      <c r="L1270" s="53">
        <f t="shared" si="177"/>
        <v>0</v>
      </c>
      <c r="M1270" s="53">
        <f t="shared" si="177"/>
        <v>0</v>
      </c>
      <c r="N1270" s="53">
        <f t="shared" si="178"/>
        <v>0</v>
      </c>
    </row>
    <row r="1271" spans="1:14" ht="15" customHeight="1" x14ac:dyDescent="0.2">
      <c r="A1271" s="58">
        <v>32</v>
      </c>
      <c r="B1271" s="61" t="s">
        <v>45</v>
      </c>
      <c r="C1271" s="53">
        <v>514.87079024737045</v>
      </c>
      <c r="D1271" s="53">
        <v>1197.1292097526295</v>
      </c>
      <c r="E1271" s="53">
        <v>109</v>
      </c>
      <c r="F1271" s="53">
        <v>1513.01</v>
      </c>
      <c r="G1271" s="53">
        <v>0</v>
      </c>
      <c r="H1271" s="53">
        <v>0</v>
      </c>
      <c r="I1271" s="53">
        <f t="shared" si="174"/>
        <v>293.86207737150363</v>
      </c>
      <c r="J1271" s="53">
        <f t="shared" si="175"/>
        <v>0</v>
      </c>
      <c r="K1271" s="53">
        <f t="shared" si="176"/>
        <v>1712</v>
      </c>
      <c r="L1271" s="53">
        <f t="shared" si="177"/>
        <v>109</v>
      </c>
      <c r="M1271" s="53">
        <f t="shared" si="177"/>
        <v>1513.01</v>
      </c>
      <c r="N1271" s="53">
        <f t="shared" si="178"/>
        <v>88.37675233644859</v>
      </c>
    </row>
    <row r="1272" spans="1:14" ht="15" customHeight="1" x14ac:dyDescent="0.2">
      <c r="A1272" s="58">
        <v>33</v>
      </c>
      <c r="B1272" s="61" t="s">
        <v>46</v>
      </c>
      <c r="C1272" s="53">
        <v>0</v>
      </c>
      <c r="D1272" s="53">
        <v>0</v>
      </c>
      <c r="E1272" s="53">
        <v>0</v>
      </c>
      <c r="F1272" s="53">
        <v>0</v>
      </c>
      <c r="G1272" s="53">
        <v>0</v>
      </c>
      <c r="H1272" s="53">
        <v>0</v>
      </c>
      <c r="I1272" s="53" t="e">
        <f t="shared" si="174"/>
        <v>#DIV/0!</v>
      </c>
      <c r="J1272" s="53" t="e">
        <f t="shared" si="175"/>
        <v>#DIV/0!</v>
      </c>
      <c r="K1272" s="53">
        <f t="shared" si="176"/>
        <v>0</v>
      </c>
      <c r="L1272" s="53">
        <f t="shared" si="177"/>
        <v>0</v>
      </c>
      <c r="M1272" s="53">
        <f t="shared" si="177"/>
        <v>0</v>
      </c>
      <c r="N1272" s="53" t="e">
        <f t="shared" si="178"/>
        <v>#DIV/0!</v>
      </c>
    </row>
    <row r="1273" spans="1:14" ht="15" customHeight="1" x14ac:dyDescent="0.2">
      <c r="A1273" s="58">
        <v>34</v>
      </c>
      <c r="B1273" s="61" t="s">
        <v>47</v>
      </c>
      <c r="C1273" s="53">
        <v>544.09325678354833</v>
      </c>
      <c r="D1273" s="53">
        <v>61.156743216451673</v>
      </c>
      <c r="E1273" s="53">
        <v>0</v>
      </c>
      <c r="F1273" s="53">
        <v>0</v>
      </c>
      <c r="G1273" s="53">
        <v>0</v>
      </c>
      <c r="H1273" s="53">
        <v>0</v>
      </c>
      <c r="I1273" s="53">
        <f t="shared" si="174"/>
        <v>0</v>
      </c>
      <c r="J1273" s="53">
        <f t="shared" si="175"/>
        <v>0</v>
      </c>
      <c r="K1273" s="53">
        <f t="shared" si="176"/>
        <v>605.25</v>
      </c>
      <c r="L1273" s="53">
        <f t="shared" si="177"/>
        <v>0</v>
      </c>
      <c r="M1273" s="53">
        <f t="shared" si="177"/>
        <v>0</v>
      </c>
      <c r="N1273" s="53">
        <f t="shared" si="178"/>
        <v>0</v>
      </c>
    </row>
    <row r="1274" spans="1:14" ht="15" customHeight="1" x14ac:dyDescent="0.2">
      <c r="A1274" s="58">
        <v>35</v>
      </c>
      <c r="B1274" s="61" t="s">
        <v>48</v>
      </c>
      <c r="C1274" s="53">
        <v>0</v>
      </c>
      <c r="D1274" s="53">
        <v>0</v>
      </c>
      <c r="E1274" s="53">
        <v>0</v>
      </c>
      <c r="F1274" s="53">
        <v>0</v>
      </c>
      <c r="G1274" s="53">
        <v>0</v>
      </c>
      <c r="H1274" s="53">
        <v>0</v>
      </c>
      <c r="I1274" s="53" t="e">
        <f t="shared" si="174"/>
        <v>#DIV/0!</v>
      </c>
      <c r="J1274" s="53" t="e">
        <f t="shared" si="175"/>
        <v>#DIV/0!</v>
      </c>
      <c r="K1274" s="53">
        <f t="shared" si="176"/>
        <v>0</v>
      </c>
      <c r="L1274" s="53">
        <f t="shared" si="177"/>
        <v>0</v>
      </c>
      <c r="M1274" s="53">
        <f t="shared" si="177"/>
        <v>0</v>
      </c>
      <c r="N1274" s="53" t="e">
        <f t="shared" si="178"/>
        <v>#DIV/0!</v>
      </c>
    </row>
    <row r="1275" spans="1:14" ht="15" customHeight="1" x14ac:dyDescent="0.2">
      <c r="A1275" s="58">
        <v>36</v>
      </c>
      <c r="B1275" s="61" t="s">
        <v>49</v>
      </c>
      <c r="C1275" s="53">
        <v>0</v>
      </c>
      <c r="D1275" s="53">
        <v>0</v>
      </c>
      <c r="E1275" s="53">
        <v>0</v>
      </c>
      <c r="F1275" s="53">
        <v>0</v>
      </c>
      <c r="G1275" s="53">
        <v>0</v>
      </c>
      <c r="H1275" s="53">
        <v>0</v>
      </c>
      <c r="I1275" s="53" t="e">
        <f t="shared" si="174"/>
        <v>#DIV/0!</v>
      </c>
      <c r="J1275" s="53" t="e">
        <f t="shared" si="175"/>
        <v>#DIV/0!</v>
      </c>
      <c r="K1275" s="53">
        <f t="shared" si="176"/>
        <v>0</v>
      </c>
      <c r="L1275" s="53">
        <f t="shared" si="177"/>
        <v>0</v>
      </c>
      <c r="M1275" s="53">
        <f t="shared" si="177"/>
        <v>0</v>
      </c>
      <c r="N1275" s="53" t="e">
        <f t="shared" si="178"/>
        <v>#DIV/0!</v>
      </c>
    </row>
    <row r="1276" spans="1:14" ht="15" customHeight="1" x14ac:dyDescent="0.2">
      <c r="A1276" s="66"/>
      <c r="B1276" s="67" t="s">
        <v>6</v>
      </c>
      <c r="C1276" s="54">
        <f t="shared" ref="C1276:H1276" si="179">SUM(C1240:C1275)</f>
        <v>2239.3864944365582</v>
      </c>
      <c r="D1276" s="54">
        <f t="shared" si="179"/>
        <v>1627.8635055634418</v>
      </c>
      <c r="E1276" s="54">
        <f t="shared" si="179"/>
        <v>316</v>
      </c>
      <c r="F1276" s="54">
        <f t="shared" si="179"/>
        <v>4931.0594733999997</v>
      </c>
      <c r="G1276" s="54">
        <f t="shared" si="179"/>
        <v>0</v>
      </c>
      <c r="H1276" s="54">
        <f t="shared" si="179"/>
        <v>0</v>
      </c>
      <c r="I1276" s="54">
        <f t="shared" si="174"/>
        <v>220.19689257082354</v>
      </c>
      <c r="J1276" s="54">
        <f t="shared" si="175"/>
        <v>0</v>
      </c>
      <c r="K1276" s="54">
        <f t="shared" si="176"/>
        <v>3867.25</v>
      </c>
      <c r="L1276" s="54">
        <f t="shared" si="177"/>
        <v>316</v>
      </c>
      <c r="M1276" s="54">
        <f t="shared" si="177"/>
        <v>4931.0594733999997</v>
      </c>
      <c r="N1276" s="54">
        <f t="shared" si="178"/>
        <v>127.50816402870255</v>
      </c>
    </row>
    <row r="1277" spans="1:14" ht="15" customHeight="1" x14ac:dyDescent="0.2">
      <c r="A1277" s="109" t="s">
        <v>84</v>
      </c>
      <c r="B1277" s="109"/>
      <c r="C1277" s="109"/>
      <c r="D1277" s="109"/>
      <c r="E1277" s="109"/>
      <c r="F1277" s="109"/>
      <c r="G1277" s="109"/>
      <c r="H1277" s="109"/>
      <c r="I1277" s="109"/>
      <c r="J1277" s="109"/>
      <c r="K1277" s="109"/>
      <c r="L1277" s="109"/>
      <c r="M1277" s="109"/>
      <c r="N1277" s="109"/>
    </row>
    <row r="1278" spans="1:14" ht="15" customHeight="1" x14ac:dyDescent="0.2">
      <c r="A1278" s="110"/>
      <c r="B1278" s="110"/>
      <c r="C1278" s="110"/>
      <c r="D1278" s="110"/>
      <c r="E1278" s="110"/>
      <c r="F1278" s="110"/>
      <c r="G1278" s="110"/>
      <c r="H1278" s="110"/>
      <c r="I1278" s="110"/>
      <c r="J1278" s="110"/>
      <c r="K1278" s="110"/>
      <c r="L1278" s="110"/>
      <c r="M1278" s="110"/>
      <c r="N1278" s="110"/>
    </row>
    <row r="1279" spans="1:14" ht="15" customHeight="1" x14ac:dyDescent="0.2">
      <c r="A1279" s="111" t="str">
        <f>A3</f>
        <v>Disbursements under Crop Loans - 30.09.2020</v>
      </c>
      <c r="B1279" s="111"/>
      <c r="C1279" s="111"/>
      <c r="D1279" s="111"/>
      <c r="E1279" s="111"/>
      <c r="F1279" s="111"/>
      <c r="G1279" s="111"/>
      <c r="H1279" s="111"/>
      <c r="I1279" s="111"/>
      <c r="J1279" s="111"/>
      <c r="K1279" s="111"/>
      <c r="L1279" s="111"/>
      <c r="M1279" s="111"/>
      <c r="N1279" s="111"/>
    </row>
    <row r="1280" spans="1:14" ht="15" customHeight="1" x14ac:dyDescent="0.2">
      <c r="A1280" s="56"/>
      <c r="B1280" s="56"/>
      <c r="C1280" s="56"/>
      <c r="D1280" s="56"/>
      <c r="E1280" s="56"/>
      <c r="F1280" s="56"/>
      <c r="G1280" s="56"/>
      <c r="H1280" s="56"/>
      <c r="I1280" s="56"/>
      <c r="J1280" s="56"/>
      <c r="K1280" s="112" t="s">
        <v>2</v>
      </c>
      <c r="L1280" s="112"/>
      <c r="M1280" s="112"/>
      <c r="N1280" s="112"/>
    </row>
    <row r="1281" spans="1:14" ht="39.950000000000003" customHeight="1" x14ac:dyDescent="0.2">
      <c r="A1281" s="113" t="s">
        <v>3</v>
      </c>
      <c r="B1281" s="113" t="s">
        <v>56</v>
      </c>
      <c r="C1281" s="102" t="str">
        <f>C5</f>
        <v>Crop Loan Target 
ACP 2020-21</v>
      </c>
      <c r="D1281" s="102"/>
      <c r="E1281" s="116" t="str">
        <f>E5</f>
        <v>Cumulative Achievement from 
01.04.2020</v>
      </c>
      <c r="F1281" s="117"/>
      <c r="G1281" s="117"/>
      <c r="H1281" s="118"/>
      <c r="I1281" s="102" t="s">
        <v>5</v>
      </c>
      <c r="J1281" s="102"/>
      <c r="K1281" s="102" t="s">
        <v>6</v>
      </c>
      <c r="L1281" s="102"/>
      <c r="M1281" s="102"/>
      <c r="N1281" s="102"/>
    </row>
    <row r="1282" spans="1:14" ht="15" customHeight="1" x14ac:dyDescent="0.2">
      <c r="A1282" s="114"/>
      <c r="B1282" s="114"/>
      <c r="C1282" s="103" t="s">
        <v>7</v>
      </c>
      <c r="D1282" s="103" t="s">
        <v>8</v>
      </c>
      <c r="E1282" s="105" t="s">
        <v>7</v>
      </c>
      <c r="F1282" s="106"/>
      <c r="G1282" s="105" t="s">
        <v>8</v>
      </c>
      <c r="H1282" s="106"/>
      <c r="I1282" s="103" t="s">
        <v>7</v>
      </c>
      <c r="J1282" s="103" t="s">
        <v>8</v>
      </c>
      <c r="K1282" s="103" t="s">
        <v>9</v>
      </c>
      <c r="L1282" s="107" t="s">
        <v>10</v>
      </c>
      <c r="M1282" s="107"/>
      <c r="N1282" s="103" t="s">
        <v>11</v>
      </c>
    </row>
    <row r="1283" spans="1:14" ht="15" customHeight="1" x14ac:dyDescent="0.2">
      <c r="A1283" s="115"/>
      <c r="B1283" s="115"/>
      <c r="C1283" s="104"/>
      <c r="D1283" s="104"/>
      <c r="E1283" s="57" t="s">
        <v>12</v>
      </c>
      <c r="F1283" s="57" t="s">
        <v>13</v>
      </c>
      <c r="G1283" s="57" t="s">
        <v>12</v>
      </c>
      <c r="H1283" s="57" t="s">
        <v>13</v>
      </c>
      <c r="I1283" s="104"/>
      <c r="J1283" s="104"/>
      <c r="K1283" s="104"/>
      <c r="L1283" s="57" t="s">
        <v>12</v>
      </c>
      <c r="M1283" s="57" t="s">
        <v>13</v>
      </c>
      <c r="N1283" s="104"/>
    </row>
    <row r="1284" spans="1:14" ht="15" customHeight="1" x14ac:dyDescent="0.2">
      <c r="A1284" s="58">
        <v>1</v>
      </c>
      <c r="B1284" s="61" t="s">
        <v>14</v>
      </c>
      <c r="C1284" s="53">
        <v>0</v>
      </c>
      <c r="D1284" s="53">
        <v>0</v>
      </c>
      <c r="E1284" s="53">
        <v>0</v>
      </c>
      <c r="F1284" s="53">
        <v>0</v>
      </c>
      <c r="G1284" s="53">
        <v>0</v>
      </c>
      <c r="H1284" s="53">
        <v>0</v>
      </c>
      <c r="I1284" s="53" t="e">
        <f t="shared" ref="I1284:I1320" si="180">(F1284/C1284)*100</f>
        <v>#DIV/0!</v>
      </c>
      <c r="J1284" s="53" t="e">
        <f t="shared" ref="J1284:J1320" si="181">(H1284/D1284)*100</f>
        <v>#DIV/0!</v>
      </c>
      <c r="K1284" s="53">
        <f t="shared" ref="K1284:K1320" si="182">C1284+D1284</f>
        <v>0</v>
      </c>
      <c r="L1284" s="53">
        <f t="shared" ref="L1284:M1320" si="183">E1284+G1284</f>
        <v>0</v>
      </c>
      <c r="M1284" s="53">
        <f t="shared" si="183"/>
        <v>0</v>
      </c>
      <c r="N1284" s="53" t="e">
        <f t="shared" ref="N1284:N1320" si="184">(M1284/K1284)*100</f>
        <v>#DIV/0!</v>
      </c>
    </row>
    <row r="1285" spans="1:14" ht="15" customHeight="1" x14ac:dyDescent="0.2">
      <c r="A1285" s="58">
        <v>2</v>
      </c>
      <c r="B1285" s="61" t="s">
        <v>15</v>
      </c>
      <c r="C1285" s="53">
        <v>0</v>
      </c>
      <c r="D1285" s="53">
        <v>0</v>
      </c>
      <c r="E1285" s="53">
        <v>0</v>
      </c>
      <c r="F1285" s="53">
        <v>0</v>
      </c>
      <c r="G1285" s="53">
        <v>0</v>
      </c>
      <c r="H1285" s="53">
        <v>0</v>
      </c>
      <c r="I1285" s="53" t="e">
        <f t="shared" si="180"/>
        <v>#DIV/0!</v>
      </c>
      <c r="J1285" s="53" t="e">
        <f t="shared" si="181"/>
        <v>#DIV/0!</v>
      </c>
      <c r="K1285" s="53">
        <f t="shared" si="182"/>
        <v>0</v>
      </c>
      <c r="L1285" s="53">
        <f t="shared" si="183"/>
        <v>0</v>
      </c>
      <c r="M1285" s="53">
        <f t="shared" si="183"/>
        <v>0</v>
      </c>
      <c r="N1285" s="53" t="e">
        <f t="shared" si="184"/>
        <v>#DIV/0!</v>
      </c>
    </row>
    <row r="1286" spans="1:14" ht="15" customHeight="1" x14ac:dyDescent="0.2">
      <c r="A1286" s="58">
        <v>3</v>
      </c>
      <c r="B1286" s="61" t="s">
        <v>16</v>
      </c>
      <c r="C1286" s="53">
        <v>0</v>
      </c>
      <c r="D1286" s="53">
        <v>0</v>
      </c>
      <c r="E1286" s="53">
        <v>0</v>
      </c>
      <c r="F1286" s="53">
        <v>0</v>
      </c>
      <c r="G1286" s="53">
        <v>0</v>
      </c>
      <c r="H1286" s="53">
        <v>0</v>
      </c>
      <c r="I1286" s="53" t="e">
        <f t="shared" si="180"/>
        <v>#DIV/0!</v>
      </c>
      <c r="J1286" s="53" t="e">
        <f t="shared" si="181"/>
        <v>#DIV/0!</v>
      </c>
      <c r="K1286" s="53">
        <f t="shared" si="182"/>
        <v>0</v>
      </c>
      <c r="L1286" s="53">
        <f t="shared" si="183"/>
        <v>0</v>
      </c>
      <c r="M1286" s="53">
        <f t="shared" si="183"/>
        <v>0</v>
      </c>
      <c r="N1286" s="53" t="e">
        <f t="shared" si="184"/>
        <v>#DIV/0!</v>
      </c>
    </row>
    <row r="1287" spans="1:14" ht="15" customHeight="1" x14ac:dyDescent="0.2">
      <c r="A1287" s="58">
        <v>4</v>
      </c>
      <c r="B1287" s="61" t="s">
        <v>17</v>
      </c>
      <c r="C1287" s="53">
        <v>0</v>
      </c>
      <c r="D1287" s="53">
        <v>0</v>
      </c>
      <c r="E1287" s="53">
        <v>14</v>
      </c>
      <c r="F1287" s="53">
        <v>24</v>
      </c>
      <c r="G1287" s="53">
        <v>0</v>
      </c>
      <c r="H1287" s="53">
        <v>0</v>
      </c>
      <c r="I1287" s="53" t="e">
        <f t="shared" si="180"/>
        <v>#DIV/0!</v>
      </c>
      <c r="J1287" s="53" t="e">
        <f t="shared" si="181"/>
        <v>#DIV/0!</v>
      </c>
      <c r="K1287" s="53">
        <f t="shared" si="182"/>
        <v>0</v>
      </c>
      <c r="L1287" s="53">
        <f t="shared" si="183"/>
        <v>14</v>
      </c>
      <c r="M1287" s="53">
        <f t="shared" si="183"/>
        <v>24</v>
      </c>
      <c r="N1287" s="53" t="e">
        <f t="shared" si="184"/>
        <v>#DIV/0!</v>
      </c>
    </row>
    <row r="1288" spans="1:14" ht="15" customHeight="1" x14ac:dyDescent="0.2">
      <c r="A1288" s="58">
        <v>5</v>
      </c>
      <c r="B1288" s="61" t="s">
        <v>18</v>
      </c>
      <c r="C1288" s="53">
        <v>0</v>
      </c>
      <c r="D1288" s="53">
        <v>0</v>
      </c>
      <c r="E1288" s="53">
        <v>0</v>
      </c>
      <c r="F1288" s="53">
        <v>0</v>
      </c>
      <c r="G1288" s="53">
        <v>0</v>
      </c>
      <c r="H1288" s="53">
        <v>0</v>
      </c>
      <c r="I1288" s="53" t="e">
        <f t="shared" si="180"/>
        <v>#DIV/0!</v>
      </c>
      <c r="J1288" s="53" t="e">
        <f t="shared" si="181"/>
        <v>#DIV/0!</v>
      </c>
      <c r="K1288" s="53">
        <f t="shared" si="182"/>
        <v>0</v>
      </c>
      <c r="L1288" s="53">
        <f t="shared" si="183"/>
        <v>0</v>
      </c>
      <c r="M1288" s="53">
        <f t="shared" si="183"/>
        <v>0</v>
      </c>
      <c r="N1288" s="53" t="e">
        <f t="shared" si="184"/>
        <v>#DIV/0!</v>
      </c>
    </row>
    <row r="1289" spans="1:14" ht="15" customHeight="1" x14ac:dyDescent="0.2">
      <c r="A1289" s="58">
        <v>6</v>
      </c>
      <c r="B1289" s="61" t="s">
        <v>19</v>
      </c>
      <c r="C1289" s="53">
        <v>0</v>
      </c>
      <c r="D1289" s="53">
        <v>0</v>
      </c>
      <c r="E1289" s="53">
        <v>0</v>
      </c>
      <c r="F1289" s="53">
        <v>0</v>
      </c>
      <c r="G1289" s="53">
        <v>0</v>
      </c>
      <c r="H1289" s="53">
        <v>0</v>
      </c>
      <c r="I1289" s="53" t="e">
        <f t="shared" si="180"/>
        <v>#DIV/0!</v>
      </c>
      <c r="J1289" s="53" t="e">
        <f t="shared" si="181"/>
        <v>#DIV/0!</v>
      </c>
      <c r="K1289" s="53">
        <f t="shared" si="182"/>
        <v>0</v>
      </c>
      <c r="L1289" s="53">
        <f t="shared" si="183"/>
        <v>0</v>
      </c>
      <c r="M1289" s="53">
        <f t="shared" si="183"/>
        <v>0</v>
      </c>
      <c r="N1289" s="53" t="e">
        <f t="shared" si="184"/>
        <v>#DIV/0!</v>
      </c>
    </row>
    <row r="1290" spans="1:14" ht="15" customHeight="1" x14ac:dyDescent="0.2">
      <c r="A1290" s="58">
        <v>7</v>
      </c>
      <c r="B1290" s="61" t="s">
        <v>20</v>
      </c>
      <c r="C1290" s="53">
        <v>0</v>
      </c>
      <c r="D1290" s="53">
        <v>0</v>
      </c>
      <c r="E1290" s="53">
        <v>0</v>
      </c>
      <c r="F1290" s="53">
        <v>0</v>
      </c>
      <c r="G1290" s="53">
        <v>0</v>
      </c>
      <c r="H1290" s="53">
        <v>0</v>
      </c>
      <c r="I1290" s="53" t="e">
        <f t="shared" si="180"/>
        <v>#DIV/0!</v>
      </c>
      <c r="J1290" s="53" t="e">
        <f t="shared" si="181"/>
        <v>#DIV/0!</v>
      </c>
      <c r="K1290" s="53">
        <f t="shared" si="182"/>
        <v>0</v>
      </c>
      <c r="L1290" s="53">
        <f t="shared" si="183"/>
        <v>0</v>
      </c>
      <c r="M1290" s="53">
        <f t="shared" si="183"/>
        <v>0</v>
      </c>
      <c r="N1290" s="53" t="e">
        <f t="shared" si="184"/>
        <v>#DIV/0!</v>
      </c>
    </row>
    <row r="1291" spans="1:14" ht="15" customHeight="1" x14ac:dyDescent="0.2">
      <c r="A1291" s="58">
        <v>8</v>
      </c>
      <c r="B1291" s="61" t="s">
        <v>21</v>
      </c>
      <c r="C1291" s="53">
        <v>0</v>
      </c>
      <c r="D1291" s="53">
        <v>0</v>
      </c>
      <c r="E1291" s="53">
        <v>0</v>
      </c>
      <c r="F1291" s="53">
        <v>0</v>
      </c>
      <c r="G1291" s="53">
        <v>0</v>
      </c>
      <c r="H1291" s="53">
        <v>0</v>
      </c>
      <c r="I1291" s="53" t="e">
        <f t="shared" si="180"/>
        <v>#DIV/0!</v>
      </c>
      <c r="J1291" s="53" t="e">
        <f t="shared" si="181"/>
        <v>#DIV/0!</v>
      </c>
      <c r="K1291" s="53">
        <f t="shared" si="182"/>
        <v>0</v>
      </c>
      <c r="L1291" s="53">
        <f t="shared" si="183"/>
        <v>0</v>
      </c>
      <c r="M1291" s="53">
        <f t="shared" si="183"/>
        <v>0</v>
      </c>
      <c r="N1291" s="53" t="e">
        <f t="shared" si="184"/>
        <v>#DIV/0!</v>
      </c>
    </row>
    <row r="1292" spans="1:14" ht="15" customHeight="1" x14ac:dyDescent="0.2">
      <c r="A1292" s="58">
        <v>9</v>
      </c>
      <c r="B1292" s="61" t="s">
        <v>22</v>
      </c>
      <c r="C1292" s="53">
        <v>0</v>
      </c>
      <c r="D1292" s="53">
        <v>0</v>
      </c>
      <c r="E1292" s="53">
        <v>0</v>
      </c>
      <c r="F1292" s="53">
        <v>0</v>
      </c>
      <c r="G1292" s="53">
        <v>0</v>
      </c>
      <c r="H1292" s="53">
        <v>0</v>
      </c>
      <c r="I1292" s="53" t="e">
        <f t="shared" si="180"/>
        <v>#DIV/0!</v>
      </c>
      <c r="J1292" s="53" t="e">
        <f t="shared" si="181"/>
        <v>#DIV/0!</v>
      </c>
      <c r="K1292" s="53">
        <f t="shared" si="182"/>
        <v>0</v>
      </c>
      <c r="L1292" s="53">
        <f t="shared" si="183"/>
        <v>0</v>
      </c>
      <c r="M1292" s="53">
        <f t="shared" si="183"/>
        <v>0</v>
      </c>
      <c r="N1292" s="53" t="e">
        <f t="shared" si="184"/>
        <v>#DIV/0!</v>
      </c>
    </row>
    <row r="1293" spans="1:14" ht="15" customHeight="1" x14ac:dyDescent="0.2">
      <c r="A1293" s="58">
        <v>10</v>
      </c>
      <c r="B1293" s="61" t="s">
        <v>23</v>
      </c>
      <c r="C1293" s="53">
        <v>0</v>
      </c>
      <c r="D1293" s="53">
        <v>0</v>
      </c>
      <c r="E1293" s="53">
        <v>0</v>
      </c>
      <c r="F1293" s="53">
        <v>0</v>
      </c>
      <c r="G1293" s="53">
        <v>0</v>
      </c>
      <c r="H1293" s="53">
        <v>0</v>
      </c>
      <c r="I1293" s="53" t="e">
        <f t="shared" si="180"/>
        <v>#DIV/0!</v>
      </c>
      <c r="J1293" s="53" t="e">
        <f t="shared" si="181"/>
        <v>#DIV/0!</v>
      </c>
      <c r="K1293" s="53">
        <f t="shared" si="182"/>
        <v>0</v>
      </c>
      <c r="L1293" s="53">
        <f t="shared" si="183"/>
        <v>0</v>
      </c>
      <c r="M1293" s="53">
        <f t="shared" si="183"/>
        <v>0</v>
      </c>
      <c r="N1293" s="53" t="e">
        <f t="shared" si="184"/>
        <v>#DIV/0!</v>
      </c>
    </row>
    <row r="1294" spans="1:14" ht="15" customHeight="1" x14ac:dyDescent="0.2">
      <c r="A1294" s="58">
        <v>11</v>
      </c>
      <c r="B1294" s="61" t="s">
        <v>24</v>
      </c>
      <c r="C1294" s="53">
        <v>0</v>
      </c>
      <c r="D1294" s="53">
        <v>0</v>
      </c>
      <c r="E1294" s="53">
        <v>0</v>
      </c>
      <c r="F1294" s="53">
        <v>0</v>
      </c>
      <c r="G1294" s="53">
        <v>0</v>
      </c>
      <c r="H1294" s="53">
        <v>0</v>
      </c>
      <c r="I1294" s="53" t="e">
        <f t="shared" si="180"/>
        <v>#DIV/0!</v>
      </c>
      <c r="J1294" s="53" t="e">
        <f t="shared" si="181"/>
        <v>#DIV/0!</v>
      </c>
      <c r="K1294" s="53">
        <f t="shared" si="182"/>
        <v>0</v>
      </c>
      <c r="L1294" s="53">
        <f t="shared" si="183"/>
        <v>0</v>
      </c>
      <c r="M1294" s="53">
        <f t="shared" si="183"/>
        <v>0</v>
      </c>
      <c r="N1294" s="53" t="e">
        <f t="shared" si="184"/>
        <v>#DIV/0!</v>
      </c>
    </row>
    <row r="1295" spans="1:14" ht="15" customHeight="1" x14ac:dyDescent="0.2">
      <c r="A1295" s="58">
        <v>12</v>
      </c>
      <c r="B1295" s="61" t="s">
        <v>25</v>
      </c>
      <c r="C1295" s="53">
        <v>0</v>
      </c>
      <c r="D1295" s="53">
        <v>0</v>
      </c>
      <c r="E1295" s="53">
        <v>0</v>
      </c>
      <c r="F1295" s="53">
        <v>0</v>
      </c>
      <c r="G1295" s="53">
        <v>0</v>
      </c>
      <c r="H1295" s="53">
        <v>0</v>
      </c>
      <c r="I1295" s="53" t="e">
        <f t="shared" si="180"/>
        <v>#DIV/0!</v>
      </c>
      <c r="J1295" s="53" t="e">
        <f t="shared" si="181"/>
        <v>#DIV/0!</v>
      </c>
      <c r="K1295" s="53">
        <f t="shared" si="182"/>
        <v>0</v>
      </c>
      <c r="L1295" s="53">
        <f t="shared" si="183"/>
        <v>0</v>
      </c>
      <c r="M1295" s="53">
        <f t="shared" si="183"/>
        <v>0</v>
      </c>
      <c r="N1295" s="53" t="e">
        <f t="shared" si="184"/>
        <v>#DIV/0!</v>
      </c>
    </row>
    <row r="1296" spans="1:14" ht="15" customHeight="1" x14ac:dyDescent="0.2">
      <c r="A1296" s="58">
        <v>13</v>
      </c>
      <c r="B1296" s="61" t="s">
        <v>26</v>
      </c>
      <c r="C1296" s="53">
        <v>0</v>
      </c>
      <c r="D1296" s="53">
        <v>0</v>
      </c>
      <c r="E1296" s="53">
        <v>0</v>
      </c>
      <c r="F1296" s="53">
        <v>0</v>
      </c>
      <c r="G1296" s="53">
        <v>0</v>
      </c>
      <c r="H1296" s="53">
        <v>0</v>
      </c>
      <c r="I1296" s="53" t="e">
        <f t="shared" si="180"/>
        <v>#DIV/0!</v>
      </c>
      <c r="J1296" s="53" t="e">
        <f t="shared" si="181"/>
        <v>#DIV/0!</v>
      </c>
      <c r="K1296" s="53">
        <f t="shared" si="182"/>
        <v>0</v>
      </c>
      <c r="L1296" s="53">
        <f t="shared" si="183"/>
        <v>0</v>
      </c>
      <c r="M1296" s="53">
        <f t="shared" si="183"/>
        <v>0</v>
      </c>
      <c r="N1296" s="53" t="e">
        <f t="shared" si="184"/>
        <v>#DIV/0!</v>
      </c>
    </row>
    <row r="1297" spans="1:14" ht="15" customHeight="1" x14ac:dyDescent="0.2">
      <c r="A1297" s="58">
        <v>14</v>
      </c>
      <c r="B1297" s="61" t="s">
        <v>27</v>
      </c>
      <c r="C1297" s="53">
        <v>0</v>
      </c>
      <c r="D1297" s="53">
        <v>0</v>
      </c>
      <c r="E1297" s="53">
        <v>0</v>
      </c>
      <c r="F1297" s="53">
        <v>0</v>
      </c>
      <c r="G1297" s="53">
        <v>0</v>
      </c>
      <c r="H1297" s="53">
        <v>0</v>
      </c>
      <c r="I1297" s="53" t="e">
        <f t="shared" si="180"/>
        <v>#DIV/0!</v>
      </c>
      <c r="J1297" s="53" t="e">
        <f t="shared" si="181"/>
        <v>#DIV/0!</v>
      </c>
      <c r="K1297" s="53">
        <f t="shared" si="182"/>
        <v>0</v>
      </c>
      <c r="L1297" s="53">
        <f t="shared" si="183"/>
        <v>0</v>
      </c>
      <c r="M1297" s="53">
        <f t="shared" si="183"/>
        <v>0</v>
      </c>
      <c r="N1297" s="53" t="e">
        <f t="shared" si="184"/>
        <v>#DIV/0!</v>
      </c>
    </row>
    <row r="1298" spans="1:14" ht="15" customHeight="1" x14ac:dyDescent="0.2">
      <c r="A1298" s="58">
        <v>15</v>
      </c>
      <c r="B1298" s="61" t="s">
        <v>28</v>
      </c>
      <c r="C1298" s="53">
        <v>0</v>
      </c>
      <c r="D1298" s="53">
        <v>0</v>
      </c>
      <c r="E1298" s="53">
        <v>0</v>
      </c>
      <c r="F1298" s="53">
        <v>0</v>
      </c>
      <c r="G1298" s="53">
        <v>0</v>
      </c>
      <c r="H1298" s="53">
        <v>0</v>
      </c>
      <c r="I1298" s="53" t="e">
        <f t="shared" si="180"/>
        <v>#DIV/0!</v>
      </c>
      <c r="J1298" s="53" t="e">
        <f t="shared" si="181"/>
        <v>#DIV/0!</v>
      </c>
      <c r="K1298" s="53">
        <f t="shared" si="182"/>
        <v>0</v>
      </c>
      <c r="L1298" s="53">
        <f t="shared" si="183"/>
        <v>0</v>
      </c>
      <c r="M1298" s="53">
        <f t="shared" si="183"/>
        <v>0</v>
      </c>
      <c r="N1298" s="53" t="e">
        <f t="shared" si="184"/>
        <v>#DIV/0!</v>
      </c>
    </row>
    <row r="1299" spans="1:14" ht="15" customHeight="1" x14ac:dyDescent="0.2">
      <c r="A1299" s="58">
        <v>16</v>
      </c>
      <c r="B1299" s="61" t="s">
        <v>29</v>
      </c>
      <c r="C1299" s="53">
        <v>0</v>
      </c>
      <c r="D1299" s="53">
        <v>0</v>
      </c>
      <c r="E1299" s="53">
        <v>0</v>
      </c>
      <c r="F1299" s="53">
        <v>0</v>
      </c>
      <c r="G1299" s="53">
        <v>0</v>
      </c>
      <c r="H1299" s="53">
        <v>0</v>
      </c>
      <c r="I1299" s="53" t="e">
        <f t="shared" si="180"/>
        <v>#DIV/0!</v>
      </c>
      <c r="J1299" s="53" t="e">
        <f t="shared" si="181"/>
        <v>#DIV/0!</v>
      </c>
      <c r="K1299" s="53">
        <f t="shared" si="182"/>
        <v>0</v>
      </c>
      <c r="L1299" s="53">
        <f t="shared" si="183"/>
        <v>0</v>
      </c>
      <c r="M1299" s="53">
        <f t="shared" si="183"/>
        <v>0</v>
      </c>
      <c r="N1299" s="53" t="e">
        <f t="shared" si="184"/>
        <v>#DIV/0!</v>
      </c>
    </row>
    <row r="1300" spans="1:14" ht="15" customHeight="1" x14ac:dyDescent="0.2">
      <c r="A1300" s="58">
        <v>17</v>
      </c>
      <c r="B1300" s="61" t="s">
        <v>30</v>
      </c>
      <c r="C1300" s="53">
        <v>0</v>
      </c>
      <c r="D1300" s="53">
        <v>0</v>
      </c>
      <c r="E1300" s="53">
        <v>0</v>
      </c>
      <c r="F1300" s="53">
        <v>0</v>
      </c>
      <c r="G1300" s="53">
        <v>0</v>
      </c>
      <c r="H1300" s="53">
        <v>0</v>
      </c>
      <c r="I1300" s="53" t="e">
        <f>(F1300/C1300)*100</f>
        <v>#DIV/0!</v>
      </c>
      <c r="J1300" s="53" t="e">
        <f>(H1300/D1300)*100</f>
        <v>#DIV/0!</v>
      </c>
      <c r="K1300" s="53">
        <f>C1300+D1300</f>
        <v>0</v>
      </c>
      <c r="L1300" s="53">
        <f>E1300+G1300</f>
        <v>0</v>
      </c>
      <c r="M1300" s="53">
        <f>F1300+H1300</f>
        <v>0</v>
      </c>
      <c r="N1300" s="53" t="e">
        <f>(M1300/K1300)*100</f>
        <v>#DIV/0!</v>
      </c>
    </row>
    <row r="1301" spans="1:14" ht="15" customHeight="1" x14ac:dyDescent="0.2">
      <c r="A1301" s="58">
        <v>18</v>
      </c>
      <c r="B1301" s="65" t="s">
        <v>31</v>
      </c>
      <c r="C1301" s="53">
        <v>0</v>
      </c>
      <c r="D1301" s="53">
        <v>0</v>
      </c>
      <c r="E1301" s="53">
        <v>0</v>
      </c>
      <c r="F1301" s="53">
        <v>0</v>
      </c>
      <c r="G1301" s="53">
        <v>0</v>
      </c>
      <c r="H1301" s="53">
        <v>0</v>
      </c>
      <c r="I1301" s="53" t="e">
        <f>(F1301/C1301)*100</f>
        <v>#DIV/0!</v>
      </c>
      <c r="J1301" s="53" t="e">
        <f>(H1301/D1301)*100</f>
        <v>#DIV/0!</v>
      </c>
      <c r="K1301" s="53">
        <f>C1301+D1301</f>
        <v>0</v>
      </c>
      <c r="L1301" s="53">
        <f>E1301+G1301</f>
        <v>0</v>
      </c>
      <c r="M1301" s="53">
        <f>F1301+H1301</f>
        <v>0</v>
      </c>
      <c r="N1301" s="53" t="e">
        <f>(M1301/K1301)*100</f>
        <v>#DIV/0!</v>
      </c>
    </row>
    <row r="1302" spans="1:14" ht="15" customHeight="1" x14ac:dyDescent="0.2">
      <c r="A1302" s="58">
        <v>19</v>
      </c>
      <c r="B1302" s="61" t="s">
        <v>32</v>
      </c>
      <c r="C1302" s="53">
        <v>0</v>
      </c>
      <c r="D1302" s="53">
        <v>0</v>
      </c>
      <c r="E1302" s="53">
        <v>0</v>
      </c>
      <c r="F1302" s="53">
        <v>0</v>
      </c>
      <c r="G1302" s="53">
        <v>0</v>
      </c>
      <c r="H1302" s="53">
        <v>0</v>
      </c>
      <c r="I1302" s="53" t="e">
        <f t="shared" si="180"/>
        <v>#DIV/0!</v>
      </c>
      <c r="J1302" s="53" t="e">
        <f t="shared" si="181"/>
        <v>#DIV/0!</v>
      </c>
      <c r="K1302" s="53">
        <f t="shared" si="182"/>
        <v>0</v>
      </c>
      <c r="L1302" s="53">
        <f t="shared" si="183"/>
        <v>0</v>
      </c>
      <c r="M1302" s="53">
        <f t="shared" si="183"/>
        <v>0</v>
      </c>
      <c r="N1302" s="53" t="e">
        <f t="shared" si="184"/>
        <v>#DIV/0!</v>
      </c>
    </row>
    <row r="1303" spans="1:14" ht="15" customHeight="1" x14ac:dyDescent="0.2">
      <c r="A1303" s="58">
        <v>20</v>
      </c>
      <c r="B1303" s="61" t="s">
        <v>33</v>
      </c>
      <c r="C1303" s="53">
        <v>132.00019751171467</v>
      </c>
      <c r="D1303" s="53">
        <v>32.999802488285326</v>
      </c>
      <c r="E1303" s="53">
        <v>32</v>
      </c>
      <c r="F1303" s="53">
        <v>52</v>
      </c>
      <c r="G1303" s="53">
        <v>0</v>
      </c>
      <c r="H1303" s="53">
        <v>0</v>
      </c>
      <c r="I1303" s="53">
        <f t="shared" si="180"/>
        <v>39.393880448841855</v>
      </c>
      <c r="J1303" s="53">
        <f t="shared" si="181"/>
        <v>0</v>
      </c>
      <c r="K1303" s="53">
        <f t="shared" si="182"/>
        <v>165</v>
      </c>
      <c r="L1303" s="53">
        <f t="shared" si="183"/>
        <v>32</v>
      </c>
      <c r="M1303" s="53">
        <f t="shared" si="183"/>
        <v>52</v>
      </c>
      <c r="N1303" s="53">
        <f t="shared" si="184"/>
        <v>31.515151515151512</v>
      </c>
    </row>
    <row r="1304" spans="1:14" ht="15" customHeight="1" x14ac:dyDescent="0.2">
      <c r="A1304" s="58">
        <v>21</v>
      </c>
      <c r="B1304" s="61" t="s">
        <v>34</v>
      </c>
      <c r="C1304" s="53">
        <v>0</v>
      </c>
      <c r="D1304" s="53">
        <v>0</v>
      </c>
      <c r="E1304" s="53">
        <v>0</v>
      </c>
      <c r="F1304" s="53">
        <v>0</v>
      </c>
      <c r="G1304" s="53">
        <v>0</v>
      </c>
      <c r="H1304" s="53">
        <v>0</v>
      </c>
      <c r="I1304" s="53" t="e">
        <f t="shared" si="180"/>
        <v>#DIV/0!</v>
      </c>
      <c r="J1304" s="53" t="e">
        <f t="shared" si="181"/>
        <v>#DIV/0!</v>
      </c>
      <c r="K1304" s="53">
        <f t="shared" si="182"/>
        <v>0</v>
      </c>
      <c r="L1304" s="53">
        <f t="shared" si="183"/>
        <v>0</v>
      </c>
      <c r="M1304" s="53">
        <f t="shared" si="183"/>
        <v>0</v>
      </c>
      <c r="N1304" s="53" t="e">
        <f t="shared" si="184"/>
        <v>#DIV/0!</v>
      </c>
    </row>
    <row r="1305" spans="1:14" ht="15" customHeight="1" x14ac:dyDescent="0.2">
      <c r="A1305" s="58">
        <v>22</v>
      </c>
      <c r="B1305" s="61" t="s">
        <v>35</v>
      </c>
      <c r="C1305" s="53">
        <v>0</v>
      </c>
      <c r="D1305" s="53">
        <v>0</v>
      </c>
      <c r="E1305" s="53">
        <v>0</v>
      </c>
      <c r="F1305" s="53">
        <v>0</v>
      </c>
      <c r="G1305" s="53">
        <v>0</v>
      </c>
      <c r="H1305" s="53">
        <v>0</v>
      </c>
      <c r="I1305" s="53" t="e">
        <f t="shared" si="180"/>
        <v>#DIV/0!</v>
      </c>
      <c r="J1305" s="53" t="e">
        <f t="shared" si="181"/>
        <v>#DIV/0!</v>
      </c>
      <c r="K1305" s="53">
        <f t="shared" si="182"/>
        <v>0</v>
      </c>
      <c r="L1305" s="53">
        <f t="shared" si="183"/>
        <v>0</v>
      </c>
      <c r="M1305" s="53">
        <f t="shared" si="183"/>
        <v>0</v>
      </c>
      <c r="N1305" s="53" t="e">
        <f t="shared" si="184"/>
        <v>#DIV/0!</v>
      </c>
    </row>
    <row r="1306" spans="1:14" ht="15" customHeight="1" x14ac:dyDescent="0.2">
      <c r="A1306" s="58">
        <v>23</v>
      </c>
      <c r="B1306" s="61" t="s">
        <v>36</v>
      </c>
      <c r="C1306" s="53">
        <v>0</v>
      </c>
      <c r="D1306" s="53">
        <v>0</v>
      </c>
      <c r="E1306" s="53">
        <v>0</v>
      </c>
      <c r="F1306" s="53">
        <v>0</v>
      </c>
      <c r="G1306" s="53">
        <v>0</v>
      </c>
      <c r="H1306" s="53">
        <v>0</v>
      </c>
      <c r="I1306" s="53" t="e">
        <f t="shared" si="180"/>
        <v>#DIV/0!</v>
      </c>
      <c r="J1306" s="53" t="e">
        <f t="shared" si="181"/>
        <v>#DIV/0!</v>
      </c>
      <c r="K1306" s="53">
        <f t="shared" si="182"/>
        <v>0</v>
      </c>
      <c r="L1306" s="53">
        <f t="shared" si="183"/>
        <v>0</v>
      </c>
      <c r="M1306" s="53">
        <f t="shared" si="183"/>
        <v>0</v>
      </c>
      <c r="N1306" s="53" t="e">
        <f t="shared" si="184"/>
        <v>#DIV/0!</v>
      </c>
    </row>
    <row r="1307" spans="1:14" ht="15" customHeight="1" x14ac:dyDescent="0.2">
      <c r="A1307" s="58">
        <v>24</v>
      </c>
      <c r="B1307" s="59" t="s">
        <v>37</v>
      </c>
      <c r="C1307" s="53">
        <v>39.707940000000001</v>
      </c>
      <c r="D1307" s="53">
        <v>10.302059999999997</v>
      </c>
      <c r="E1307" s="53">
        <v>0</v>
      </c>
      <c r="F1307" s="53">
        <v>0</v>
      </c>
      <c r="G1307" s="53">
        <v>0</v>
      </c>
      <c r="H1307" s="53">
        <v>0</v>
      </c>
      <c r="I1307" s="53">
        <f>(F1307/C1307)*100</f>
        <v>0</v>
      </c>
      <c r="J1307" s="53">
        <f>(H1307/D1307)*100</f>
        <v>0</v>
      </c>
      <c r="K1307" s="53">
        <f>C1307+D1307</f>
        <v>50.01</v>
      </c>
      <c r="L1307" s="53">
        <f>E1307+G1307</f>
        <v>0</v>
      </c>
      <c r="M1307" s="53">
        <f>F1307+H1307</f>
        <v>0</v>
      </c>
      <c r="N1307" s="53">
        <f>(M1307/K1307)*100</f>
        <v>0</v>
      </c>
    </row>
    <row r="1308" spans="1:14" ht="15" customHeight="1" x14ac:dyDescent="0.2">
      <c r="A1308" s="58">
        <v>25</v>
      </c>
      <c r="B1308" s="61" t="s">
        <v>38</v>
      </c>
      <c r="C1308" s="53">
        <v>0</v>
      </c>
      <c r="D1308" s="53">
        <v>0</v>
      </c>
      <c r="E1308" s="53">
        <v>0</v>
      </c>
      <c r="F1308" s="53">
        <v>0</v>
      </c>
      <c r="G1308" s="53">
        <v>0</v>
      </c>
      <c r="H1308" s="53">
        <v>0</v>
      </c>
      <c r="I1308" s="53" t="e">
        <f t="shared" si="180"/>
        <v>#DIV/0!</v>
      </c>
      <c r="J1308" s="53" t="e">
        <f t="shared" si="181"/>
        <v>#DIV/0!</v>
      </c>
      <c r="K1308" s="53">
        <f t="shared" si="182"/>
        <v>0</v>
      </c>
      <c r="L1308" s="53">
        <f t="shared" si="183"/>
        <v>0</v>
      </c>
      <c r="M1308" s="53">
        <f t="shared" si="183"/>
        <v>0</v>
      </c>
      <c r="N1308" s="53" t="e">
        <f t="shared" si="184"/>
        <v>#DIV/0!</v>
      </c>
    </row>
    <row r="1309" spans="1:14" ht="15" customHeight="1" x14ac:dyDescent="0.2">
      <c r="A1309" s="58">
        <v>26</v>
      </c>
      <c r="B1309" s="61" t="s">
        <v>39</v>
      </c>
      <c r="C1309" s="53">
        <v>7.7999896593918576</v>
      </c>
      <c r="D1309" s="53">
        <v>4.2000103406081424</v>
      </c>
      <c r="E1309" s="53">
        <v>1</v>
      </c>
      <c r="F1309" s="53">
        <v>5</v>
      </c>
      <c r="G1309" s="53">
        <v>0</v>
      </c>
      <c r="H1309" s="53">
        <v>0</v>
      </c>
      <c r="I1309" s="53">
        <f t="shared" si="180"/>
        <v>64.102649084663469</v>
      </c>
      <c r="J1309" s="53">
        <f t="shared" si="181"/>
        <v>0</v>
      </c>
      <c r="K1309" s="53">
        <f t="shared" si="182"/>
        <v>12</v>
      </c>
      <c r="L1309" s="53">
        <f t="shared" si="183"/>
        <v>1</v>
      </c>
      <c r="M1309" s="53">
        <f t="shared" si="183"/>
        <v>5</v>
      </c>
      <c r="N1309" s="53">
        <f t="shared" si="184"/>
        <v>41.666666666666671</v>
      </c>
    </row>
    <row r="1310" spans="1:14" ht="15" customHeight="1" x14ac:dyDescent="0.2">
      <c r="A1310" s="58">
        <v>27</v>
      </c>
      <c r="B1310" s="61" t="s">
        <v>40</v>
      </c>
      <c r="C1310" s="53">
        <v>0</v>
      </c>
      <c r="D1310" s="53">
        <v>0</v>
      </c>
      <c r="E1310" s="53">
        <v>0</v>
      </c>
      <c r="F1310" s="53">
        <v>0</v>
      </c>
      <c r="G1310" s="53">
        <v>0</v>
      </c>
      <c r="H1310" s="53">
        <v>0</v>
      </c>
      <c r="I1310" s="53" t="e">
        <f t="shared" si="180"/>
        <v>#DIV/0!</v>
      </c>
      <c r="J1310" s="53" t="e">
        <f t="shared" si="181"/>
        <v>#DIV/0!</v>
      </c>
      <c r="K1310" s="53">
        <f t="shared" si="182"/>
        <v>0</v>
      </c>
      <c r="L1310" s="53">
        <f t="shared" si="183"/>
        <v>0</v>
      </c>
      <c r="M1310" s="53">
        <f t="shared" si="183"/>
        <v>0</v>
      </c>
      <c r="N1310" s="53" t="e">
        <f t="shared" si="184"/>
        <v>#DIV/0!</v>
      </c>
    </row>
    <row r="1311" spans="1:14" ht="15" customHeight="1" x14ac:dyDescent="0.2">
      <c r="A1311" s="58">
        <v>28</v>
      </c>
      <c r="B1311" s="61" t="s">
        <v>41</v>
      </c>
      <c r="C1311" s="53">
        <v>0</v>
      </c>
      <c r="D1311" s="53">
        <v>0</v>
      </c>
      <c r="E1311" s="53">
        <v>0</v>
      </c>
      <c r="F1311" s="53">
        <v>0</v>
      </c>
      <c r="G1311" s="53">
        <v>0</v>
      </c>
      <c r="H1311" s="53">
        <v>0</v>
      </c>
      <c r="I1311" s="53" t="e">
        <f t="shared" si="180"/>
        <v>#DIV/0!</v>
      </c>
      <c r="J1311" s="53" t="e">
        <f t="shared" si="181"/>
        <v>#DIV/0!</v>
      </c>
      <c r="K1311" s="53">
        <f t="shared" si="182"/>
        <v>0</v>
      </c>
      <c r="L1311" s="53">
        <f t="shared" si="183"/>
        <v>0</v>
      </c>
      <c r="M1311" s="53">
        <f t="shared" si="183"/>
        <v>0</v>
      </c>
      <c r="N1311" s="53" t="e">
        <f t="shared" si="184"/>
        <v>#DIV/0!</v>
      </c>
    </row>
    <row r="1312" spans="1:14" ht="15" customHeight="1" x14ac:dyDescent="0.2">
      <c r="A1312" s="58">
        <v>29</v>
      </c>
      <c r="B1312" s="61" t="s">
        <v>42</v>
      </c>
      <c r="C1312" s="53">
        <v>287.09296724470136</v>
      </c>
      <c r="D1312" s="53">
        <v>210.40703275529864</v>
      </c>
      <c r="E1312" s="53">
        <v>4</v>
      </c>
      <c r="F1312" s="53">
        <v>27</v>
      </c>
      <c r="G1312" s="53">
        <v>0</v>
      </c>
      <c r="H1312" s="53">
        <v>0</v>
      </c>
      <c r="I1312" s="53">
        <f t="shared" si="180"/>
        <v>9.404619088766033</v>
      </c>
      <c r="J1312" s="53">
        <f t="shared" si="181"/>
        <v>0</v>
      </c>
      <c r="K1312" s="53">
        <f t="shared" si="182"/>
        <v>497.5</v>
      </c>
      <c r="L1312" s="53">
        <f t="shared" si="183"/>
        <v>4</v>
      </c>
      <c r="M1312" s="53">
        <f t="shared" si="183"/>
        <v>27</v>
      </c>
      <c r="N1312" s="53">
        <f t="shared" si="184"/>
        <v>5.4271356783919593</v>
      </c>
    </row>
    <row r="1313" spans="1:14" ht="15" customHeight="1" x14ac:dyDescent="0.2">
      <c r="A1313" s="58">
        <v>30</v>
      </c>
      <c r="B1313" s="61" t="s">
        <v>43</v>
      </c>
      <c r="C1313" s="53">
        <v>158.53968253968253</v>
      </c>
      <c r="D1313" s="53">
        <v>61.460317460317469</v>
      </c>
      <c r="E1313" s="53">
        <v>2</v>
      </c>
      <c r="F1313" s="53">
        <v>8</v>
      </c>
      <c r="G1313" s="53">
        <v>0</v>
      </c>
      <c r="H1313" s="53">
        <v>0</v>
      </c>
      <c r="I1313" s="53">
        <f t="shared" si="180"/>
        <v>5.0460552663195841</v>
      </c>
      <c r="J1313" s="53">
        <f t="shared" si="181"/>
        <v>0</v>
      </c>
      <c r="K1313" s="53">
        <f t="shared" si="182"/>
        <v>220</v>
      </c>
      <c r="L1313" s="53">
        <f t="shared" si="183"/>
        <v>2</v>
      </c>
      <c r="M1313" s="53">
        <f t="shared" si="183"/>
        <v>8</v>
      </c>
      <c r="N1313" s="53">
        <f t="shared" si="184"/>
        <v>3.6363636363636362</v>
      </c>
    </row>
    <row r="1314" spans="1:14" ht="15" customHeight="1" x14ac:dyDescent="0.2">
      <c r="A1314" s="58">
        <v>31</v>
      </c>
      <c r="B1314" s="61" t="s">
        <v>44</v>
      </c>
      <c r="C1314" s="53">
        <v>0</v>
      </c>
      <c r="D1314" s="53">
        <v>0</v>
      </c>
      <c r="E1314" s="53">
        <v>0</v>
      </c>
      <c r="F1314" s="53">
        <v>0</v>
      </c>
      <c r="G1314" s="53">
        <v>0</v>
      </c>
      <c r="H1314" s="53">
        <v>0</v>
      </c>
      <c r="I1314" s="53" t="e">
        <f t="shared" si="180"/>
        <v>#DIV/0!</v>
      </c>
      <c r="J1314" s="53" t="e">
        <f t="shared" si="181"/>
        <v>#DIV/0!</v>
      </c>
      <c r="K1314" s="53">
        <f t="shared" si="182"/>
        <v>0</v>
      </c>
      <c r="L1314" s="53">
        <f t="shared" si="183"/>
        <v>0</v>
      </c>
      <c r="M1314" s="53">
        <f t="shared" si="183"/>
        <v>0</v>
      </c>
      <c r="N1314" s="53" t="e">
        <f t="shared" si="184"/>
        <v>#DIV/0!</v>
      </c>
    </row>
    <row r="1315" spans="1:14" ht="15" customHeight="1" x14ac:dyDescent="0.2">
      <c r="A1315" s="58">
        <v>32</v>
      </c>
      <c r="B1315" s="61" t="s">
        <v>45</v>
      </c>
      <c r="C1315" s="53">
        <v>137.7399660825325</v>
      </c>
      <c r="D1315" s="53">
        <v>320.26003391746747</v>
      </c>
      <c r="E1315" s="53">
        <v>1</v>
      </c>
      <c r="F1315" s="53">
        <v>8</v>
      </c>
      <c r="G1315" s="53">
        <v>0</v>
      </c>
      <c r="H1315" s="53">
        <v>0</v>
      </c>
      <c r="I1315" s="53">
        <f t="shared" si="180"/>
        <v>5.8080455713242118</v>
      </c>
      <c r="J1315" s="53">
        <f t="shared" si="181"/>
        <v>0</v>
      </c>
      <c r="K1315" s="53">
        <f t="shared" si="182"/>
        <v>458</v>
      </c>
      <c r="L1315" s="53">
        <f t="shared" si="183"/>
        <v>1</v>
      </c>
      <c r="M1315" s="53">
        <f t="shared" si="183"/>
        <v>8</v>
      </c>
      <c r="N1315" s="53">
        <f t="shared" si="184"/>
        <v>1.7467248908296942</v>
      </c>
    </row>
    <row r="1316" spans="1:14" ht="15" customHeight="1" x14ac:dyDescent="0.2">
      <c r="A1316" s="58">
        <v>33</v>
      </c>
      <c r="B1316" s="61" t="s">
        <v>46</v>
      </c>
      <c r="C1316" s="53">
        <v>0</v>
      </c>
      <c r="D1316" s="53">
        <v>0</v>
      </c>
      <c r="E1316" s="53">
        <v>0</v>
      </c>
      <c r="F1316" s="53">
        <v>0</v>
      </c>
      <c r="G1316" s="53">
        <v>0</v>
      </c>
      <c r="H1316" s="53">
        <v>0</v>
      </c>
      <c r="I1316" s="53" t="e">
        <f t="shared" si="180"/>
        <v>#DIV/0!</v>
      </c>
      <c r="J1316" s="53" t="e">
        <f t="shared" si="181"/>
        <v>#DIV/0!</v>
      </c>
      <c r="K1316" s="53">
        <f t="shared" si="182"/>
        <v>0</v>
      </c>
      <c r="L1316" s="53">
        <f t="shared" si="183"/>
        <v>0</v>
      </c>
      <c r="M1316" s="53">
        <f t="shared" si="183"/>
        <v>0</v>
      </c>
      <c r="N1316" s="53" t="e">
        <f t="shared" si="184"/>
        <v>#DIV/0!</v>
      </c>
    </row>
    <row r="1317" spans="1:14" ht="15" customHeight="1" x14ac:dyDescent="0.2">
      <c r="A1317" s="58">
        <v>34</v>
      </c>
      <c r="B1317" s="61" t="s">
        <v>47</v>
      </c>
      <c r="C1317" s="53">
        <v>0</v>
      </c>
      <c r="D1317" s="53">
        <v>0</v>
      </c>
      <c r="E1317" s="53">
        <v>0</v>
      </c>
      <c r="F1317" s="53">
        <v>0</v>
      </c>
      <c r="G1317" s="53">
        <v>0</v>
      </c>
      <c r="H1317" s="53">
        <v>0</v>
      </c>
      <c r="I1317" s="53" t="e">
        <f t="shared" si="180"/>
        <v>#DIV/0!</v>
      </c>
      <c r="J1317" s="53" t="e">
        <f t="shared" si="181"/>
        <v>#DIV/0!</v>
      </c>
      <c r="K1317" s="53">
        <f t="shared" si="182"/>
        <v>0</v>
      </c>
      <c r="L1317" s="53">
        <f t="shared" si="183"/>
        <v>0</v>
      </c>
      <c r="M1317" s="53">
        <f t="shared" si="183"/>
        <v>0</v>
      </c>
      <c r="N1317" s="53" t="e">
        <f t="shared" si="184"/>
        <v>#DIV/0!</v>
      </c>
    </row>
    <row r="1318" spans="1:14" ht="15" customHeight="1" x14ac:dyDescent="0.2">
      <c r="A1318" s="58">
        <v>35</v>
      </c>
      <c r="B1318" s="61" t="s">
        <v>48</v>
      </c>
      <c r="C1318" s="53">
        <v>0</v>
      </c>
      <c r="D1318" s="53">
        <v>0</v>
      </c>
      <c r="E1318" s="53">
        <v>0</v>
      </c>
      <c r="F1318" s="53">
        <v>0</v>
      </c>
      <c r="G1318" s="53">
        <v>0</v>
      </c>
      <c r="H1318" s="53">
        <v>0</v>
      </c>
      <c r="I1318" s="53" t="e">
        <f t="shared" si="180"/>
        <v>#DIV/0!</v>
      </c>
      <c r="J1318" s="53" t="e">
        <f t="shared" si="181"/>
        <v>#DIV/0!</v>
      </c>
      <c r="K1318" s="53">
        <f t="shared" si="182"/>
        <v>0</v>
      </c>
      <c r="L1318" s="53">
        <f t="shared" si="183"/>
        <v>0</v>
      </c>
      <c r="M1318" s="53">
        <f t="shared" si="183"/>
        <v>0</v>
      </c>
      <c r="N1318" s="53" t="e">
        <f t="shared" si="184"/>
        <v>#DIV/0!</v>
      </c>
    </row>
    <row r="1319" spans="1:14" ht="15" customHeight="1" x14ac:dyDescent="0.2">
      <c r="A1319" s="58">
        <v>36</v>
      </c>
      <c r="B1319" s="61" t="s">
        <v>49</v>
      </c>
      <c r="C1319" s="53">
        <v>0</v>
      </c>
      <c r="D1319" s="53">
        <v>0</v>
      </c>
      <c r="E1319" s="53">
        <v>0</v>
      </c>
      <c r="F1319" s="53">
        <v>0</v>
      </c>
      <c r="G1319" s="53">
        <v>0</v>
      </c>
      <c r="H1319" s="53">
        <v>0</v>
      </c>
      <c r="I1319" s="53" t="e">
        <f t="shared" si="180"/>
        <v>#DIV/0!</v>
      </c>
      <c r="J1319" s="53" t="e">
        <f t="shared" si="181"/>
        <v>#DIV/0!</v>
      </c>
      <c r="K1319" s="53">
        <f t="shared" si="182"/>
        <v>0</v>
      </c>
      <c r="L1319" s="53">
        <f t="shared" si="183"/>
        <v>0</v>
      </c>
      <c r="M1319" s="53">
        <f t="shared" si="183"/>
        <v>0</v>
      </c>
      <c r="N1319" s="53" t="e">
        <f t="shared" si="184"/>
        <v>#DIV/0!</v>
      </c>
    </row>
    <row r="1320" spans="1:14" ht="15" customHeight="1" x14ac:dyDescent="0.2">
      <c r="A1320" s="66"/>
      <c r="B1320" s="67" t="s">
        <v>6</v>
      </c>
      <c r="C1320" s="54">
        <f t="shared" ref="C1320:H1320" si="185">SUM(C1284:C1319)</f>
        <v>762.88074303802296</v>
      </c>
      <c r="D1320" s="54">
        <f t="shared" si="185"/>
        <v>639.62925696197703</v>
      </c>
      <c r="E1320" s="54">
        <f t="shared" si="185"/>
        <v>54</v>
      </c>
      <c r="F1320" s="54">
        <f t="shared" si="185"/>
        <v>124</v>
      </c>
      <c r="G1320" s="54">
        <f t="shared" si="185"/>
        <v>0</v>
      </c>
      <c r="H1320" s="54">
        <f t="shared" si="185"/>
        <v>0</v>
      </c>
      <c r="I1320" s="54">
        <f t="shared" si="180"/>
        <v>16.254178799453545</v>
      </c>
      <c r="J1320" s="54">
        <f t="shared" si="181"/>
        <v>0</v>
      </c>
      <c r="K1320" s="54">
        <f t="shared" si="182"/>
        <v>1402.51</v>
      </c>
      <c r="L1320" s="54">
        <f t="shared" si="183"/>
        <v>54</v>
      </c>
      <c r="M1320" s="54">
        <f t="shared" si="183"/>
        <v>124</v>
      </c>
      <c r="N1320" s="54">
        <f t="shared" si="184"/>
        <v>8.8412916841947649</v>
      </c>
    </row>
    <row r="1321" spans="1:14" ht="15" customHeight="1" x14ac:dyDescent="0.2">
      <c r="A1321" s="109" t="s">
        <v>174</v>
      </c>
      <c r="B1321" s="109"/>
      <c r="C1321" s="109"/>
      <c r="D1321" s="109"/>
      <c r="E1321" s="109"/>
      <c r="F1321" s="109"/>
      <c r="G1321" s="109"/>
      <c r="H1321" s="109"/>
      <c r="I1321" s="109"/>
      <c r="J1321" s="109"/>
      <c r="K1321" s="109"/>
      <c r="L1321" s="109"/>
      <c r="M1321" s="109"/>
      <c r="N1321" s="109"/>
    </row>
    <row r="1322" spans="1:14" ht="15" customHeight="1" x14ac:dyDescent="0.2">
      <c r="A1322" s="110"/>
      <c r="B1322" s="110"/>
      <c r="C1322" s="110"/>
      <c r="D1322" s="110"/>
      <c r="E1322" s="110"/>
      <c r="F1322" s="110"/>
      <c r="G1322" s="110"/>
      <c r="H1322" s="110"/>
      <c r="I1322" s="110"/>
      <c r="J1322" s="110"/>
      <c r="K1322" s="110"/>
      <c r="L1322" s="110"/>
      <c r="M1322" s="110"/>
      <c r="N1322" s="110"/>
    </row>
    <row r="1323" spans="1:14" ht="15" customHeight="1" x14ac:dyDescent="0.2">
      <c r="A1323" s="111" t="str">
        <f>A3</f>
        <v>Disbursements under Crop Loans - 30.09.2020</v>
      </c>
      <c r="B1323" s="111"/>
      <c r="C1323" s="111"/>
      <c r="D1323" s="111"/>
      <c r="E1323" s="111"/>
      <c r="F1323" s="111"/>
      <c r="G1323" s="111"/>
      <c r="H1323" s="111"/>
      <c r="I1323" s="111"/>
      <c r="J1323" s="111"/>
      <c r="K1323" s="111"/>
      <c r="L1323" s="111"/>
      <c r="M1323" s="111"/>
      <c r="N1323" s="111"/>
    </row>
    <row r="1324" spans="1:14" ht="15" customHeight="1" x14ac:dyDescent="0.2">
      <c r="A1324" s="56"/>
      <c r="B1324" s="56"/>
      <c r="C1324" s="56"/>
      <c r="D1324" s="56"/>
      <c r="E1324" s="56"/>
      <c r="F1324" s="56"/>
      <c r="G1324" s="56"/>
      <c r="H1324" s="56"/>
      <c r="I1324" s="56"/>
      <c r="J1324" s="56"/>
      <c r="K1324" s="112" t="s">
        <v>2</v>
      </c>
      <c r="L1324" s="112"/>
      <c r="M1324" s="112"/>
      <c r="N1324" s="112"/>
    </row>
    <row r="1325" spans="1:14" ht="39.950000000000003" customHeight="1" x14ac:dyDescent="0.2">
      <c r="A1325" s="113" t="s">
        <v>3</v>
      </c>
      <c r="B1325" s="113" t="s">
        <v>56</v>
      </c>
      <c r="C1325" s="102" t="str">
        <f>C5</f>
        <v>Crop Loan Target 
ACP 2020-21</v>
      </c>
      <c r="D1325" s="102"/>
      <c r="E1325" s="116" t="str">
        <f>E5</f>
        <v>Cumulative Achievement from 
01.04.2020</v>
      </c>
      <c r="F1325" s="117"/>
      <c r="G1325" s="117"/>
      <c r="H1325" s="118"/>
      <c r="I1325" s="102" t="s">
        <v>5</v>
      </c>
      <c r="J1325" s="102"/>
      <c r="K1325" s="102" t="s">
        <v>6</v>
      </c>
      <c r="L1325" s="102"/>
      <c r="M1325" s="102"/>
      <c r="N1325" s="102"/>
    </row>
    <row r="1326" spans="1:14" ht="15" customHeight="1" x14ac:dyDescent="0.2">
      <c r="A1326" s="114"/>
      <c r="B1326" s="114"/>
      <c r="C1326" s="103" t="s">
        <v>7</v>
      </c>
      <c r="D1326" s="103" t="s">
        <v>8</v>
      </c>
      <c r="E1326" s="105" t="s">
        <v>7</v>
      </c>
      <c r="F1326" s="106"/>
      <c r="G1326" s="105" t="s">
        <v>8</v>
      </c>
      <c r="H1326" s="106"/>
      <c r="I1326" s="103" t="s">
        <v>7</v>
      </c>
      <c r="J1326" s="103" t="s">
        <v>8</v>
      </c>
      <c r="K1326" s="103" t="s">
        <v>9</v>
      </c>
      <c r="L1326" s="107" t="s">
        <v>10</v>
      </c>
      <c r="M1326" s="107"/>
      <c r="N1326" s="103" t="s">
        <v>11</v>
      </c>
    </row>
    <row r="1327" spans="1:14" ht="15" customHeight="1" x14ac:dyDescent="0.2">
      <c r="A1327" s="115"/>
      <c r="B1327" s="115"/>
      <c r="C1327" s="104"/>
      <c r="D1327" s="104"/>
      <c r="E1327" s="57" t="s">
        <v>12</v>
      </c>
      <c r="F1327" s="57" t="s">
        <v>13</v>
      </c>
      <c r="G1327" s="57" t="s">
        <v>12</v>
      </c>
      <c r="H1327" s="57" t="s">
        <v>13</v>
      </c>
      <c r="I1327" s="104"/>
      <c r="J1327" s="104"/>
      <c r="K1327" s="104"/>
      <c r="L1327" s="57" t="s">
        <v>12</v>
      </c>
      <c r="M1327" s="57" t="s">
        <v>13</v>
      </c>
      <c r="N1327" s="104"/>
    </row>
    <row r="1328" spans="1:14" ht="15" customHeight="1" x14ac:dyDescent="0.2">
      <c r="A1328" s="58">
        <v>1</v>
      </c>
      <c r="B1328" s="61" t="s">
        <v>14</v>
      </c>
      <c r="C1328" s="53">
        <v>3183.1714138026264</v>
      </c>
      <c r="D1328" s="53">
        <v>1717.0485861973739</v>
      </c>
      <c r="E1328" s="53">
        <v>98</v>
      </c>
      <c r="F1328" s="53">
        <v>678.16</v>
      </c>
      <c r="G1328" s="53">
        <v>0</v>
      </c>
      <c r="H1328" s="53">
        <v>0</v>
      </c>
      <c r="I1328" s="53">
        <f t="shared" ref="I1328:I1364" si="186">(F1328/C1328)*100</f>
        <v>21.304539147952074</v>
      </c>
      <c r="J1328" s="53">
        <f t="shared" ref="J1328:J1364" si="187">(H1328/D1328)*100</f>
        <v>0</v>
      </c>
      <c r="K1328" s="53">
        <f t="shared" ref="K1328:K1364" si="188">C1328+D1328</f>
        <v>4900.22</v>
      </c>
      <c r="L1328" s="53">
        <f t="shared" ref="L1328:M1364" si="189">E1328+G1328</f>
        <v>98</v>
      </c>
      <c r="M1328" s="53">
        <f t="shared" si="189"/>
        <v>678.16</v>
      </c>
      <c r="N1328" s="53">
        <f t="shared" ref="N1328:N1364" si="190">(M1328/K1328)*100</f>
        <v>13.839378640142685</v>
      </c>
    </row>
    <row r="1329" spans="1:14" ht="15" customHeight="1" x14ac:dyDescent="0.2">
      <c r="A1329" s="58">
        <v>2</v>
      </c>
      <c r="B1329" s="61" t="s">
        <v>15</v>
      </c>
      <c r="C1329" s="53">
        <v>0</v>
      </c>
      <c r="D1329" s="53">
        <v>0</v>
      </c>
      <c r="E1329" s="53">
        <v>0</v>
      </c>
      <c r="F1329" s="53">
        <v>0</v>
      </c>
      <c r="G1329" s="53">
        <v>0</v>
      </c>
      <c r="H1329" s="53">
        <v>0</v>
      </c>
      <c r="I1329" s="53" t="e">
        <f t="shared" si="186"/>
        <v>#DIV/0!</v>
      </c>
      <c r="J1329" s="53" t="e">
        <f t="shared" si="187"/>
        <v>#DIV/0!</v>
      </c>
      <c r="K1329" s="53">
        <f t="shared" si="188"/>
        <v>0</v>
      </c>
      <c r="L1329" s="53">
        <f t="shared" si="189"/>
        <v>0</v>
      </c>
      <c r="M1329" s="53">
        <f t="shared" si="189"/>
        <v>0</v>
      </c>
      <c r="N1329" s="53" t="e">
        <f t="shared" si="190"/>
        <v>#DIV/0!</v>
      </c>
    </row>
    <row r="1330" spans="1:14" ht="15" customHeight="1" x14ac:dyDescent="0.2">
      <c r="A1330" s="58">
        <v>3</v>
      </c>
      <c r="B1330" s="61" t="s">
        <v>16</v>
      </c>
      <c r="C1330" s="53">
        <v>0</v>
      </c>
      <c r="D1330" s="53">
        <v>0</v>
      </c>
      <c r="E1330" s="53">
        <v>0</v>
      </c>
      <c r="F1330" s="53">
        <v>0</v>
      </c>
      <c r="G1330" s="53">
        <v>0</v>
      </c>
      <c r="H1330" s="53">
        <v>0</v>
      </c>
      <c r="I1330" s="53" t="e">
        <f t="shared" si="186"/>
        <v>#DIV/0!</v>
      </c>
      <c r="J1330" s="53" t="e">
        <f t="shared" si="187"/>
        <v>#DIV/0!</v>
      </c>
      <c r="K1330" s="53">
        <f t="shared" si="188"/>
        <v>0</v>
      </c>
      <c r="L1330" s="53">
        <f t="shared" si="189"/>
        <v>0</v>
      </c>
      <c r="M1330" s="53">
        <f t="shared" si="189"/>
        <v>0</v>
      </c>
      <c r="N1330" s="53" t="e">
        <f t="shared" si="190"/>
        <v>#DIV/0!</v>
      </c>
    </row>
    <row r="1331" spans="1:14" ht="15" customHeight="1" x14ac:dyDescent="0.2">
      <c r="A1331" s="58">
        <v>4</v>
      </c>
      <c r="B1331" s="61" t="s">
        <v>17</v>
      </c>
      <c r="C1331" s="53">
        <v>0</v>
      </c>
      <c r="D1331" s="53">
        <v>0</v>
      </c>
      <c r="E1331" s="53">
        <v>0</v>
      </c>
      <c r="F1331" s="53">
        <v>0</v>
      </c>
      <c r="G1331" s="53">
        <v>0</v>
      </c>
      <c r="H1331" s="53">
        <v>0</v>
      </c>
      <c r="I1331" s="53" t="e">
        <f t="shared" si="186"/>
        <v>#DIV/0!</v>
      </c>
      <c r="J1331" s="53" t="e">
        <f t="shared" si="187"/>
        <v>#DIV/0!</v>
      </c>
      <c r="K1331" s="53">
        <f t="shared" si="188"/>
        <v>0</v>
      </c>
      <c r="L1331" s="53">
        <f t="shared" si="189"/>
        <v>0</v>
      </c>
      <c r="M1331" s="53">
        <f t="shared" si="189"/>
        <v>0</v>
      </c>
      <c r="N1331" s="53" t="e">
        <f t="shared" si="190"/>
        <v>#DIV/0!</v>
      </c>
    </row>
    <row r="1332" spans="1:14" ht="15" customHeight="1" x14ac:dyDescent="0.2">
      <c r="A1332" s="58">
        <v>5</v>
      </c>
      <c r="B1332" s="61" t="s">
        <v>18</v>
      </c>
      <c r="C1332" s="53">
        <v>0</v>
      </c>
      <c r="D1332" s="53">
        <v>0</v>
      </c>
      <c r="E1332" s="53">
        <v>0</v>
      </c>
      <c r="F1332" s="53">
        <v>0</v>
      </c>
      <c r="G1332" s="53">
        <v>0</v>
      </c>
      <c r="H1332" s="53">
        <v>0</v>
      </c>
      <c r="I1332" s="53" t="e">
        <f t="shared" si="186"/>
        <v>#DIV/0!</v>
      </c>
      <c r="J1332" s="53" t="e">
        <f t="shared" si="187"/>
        <v>#DIV/0!</v>
      </c>
      <c r="K1332" s="53">
        <f t="shared" si="188"/>
        <v>0</v>
      </c>
      <c r="L1332" s="53">
        <f t="shared" si="189"/>
        <v>0</v>
      </c>
      <c r="M1332" s="53">
        <f t="shared" si="189"/>
        <v>0</v>
      </c>
      <c r="N1332" s="53" t="e">
        <f t="shared" si="190"/>
        <v>#DIV/0!</v>
      </c>
    </row>
    <row r="1333" spans="1:14" ht="15" customHeight="1" x14ac:dyDescent="0.2">
      <c r="A1333" s="58">
        <v>6</v>
      </c>
      <c r="B1333" s="61" t="s">
        <v>19</v>
      </c>
      <c r="C1333" s="53">
        <v>0</v>
      </c>
      <c r="D1333" s="53">
        <v>0</v>
      </c>
      <c r="E1333" s="53">
        <v>0</v>
      </c>
      <c r="F1333" s="53">
        <v>0</v>
      </c>
      <c r="G1333" s="53">
        <v>0</v>
      </c>
      <c r="H1333" s="53">
        <v>0</v>
      </c>
      <c r="I1333" s="53" t="e">
        <f t="shared" si="186"/>
        <v>#DIV/0!</v>
      </c>
      <c r="J1333" s="53" t="e">
        <f t="shared" si="187"/>
        <v>#DIV/0!</v>
      </c>
      <c r="K1333" s="53">
        <f t="shared" si="188"/>
        <v>0</v>
      </c>
      <c r="L1333" s="53">
        <f t="shared" si="189"/>
        <v>0</v>
      </c>
      <c r="M1333" s="53">
        <f t="shared" si="189"/>
        <v>0</v>
      </c>
      <c r="N1333" s="53" t="e">
        <f t="shared" si="190"/>
        <v>#DIV/0!</v>
      </c>
    </row>
    <row r="1334" spans="1:14" ht="15" customHeight="1" x14ac:dyDescent="0.2">
      <c r="A1334" s="58">
        <v>7</v>
      </c>
      <c r="B1334" s="61" t="s">
        <v>20</v>
      </c>
      <c r="C1334" s="53">
        <v>0</v>
      </c>
      <c r="D1334" s="53">
        <v>0</v>
      </c>
      <c r="E1334" s="53">
        <v>0</v>
      </c>
      <c r="F1334" s="53">
        <v>0</v>
      </c>
      <c r="G1334" s="53">
        <v>0</v>
      </c>
      <c r="H1334" s="53">
        <v>0</v>
      </c>
      <c r="I1334" s="53" t="e">
        <f t="shared" si="186"/>
        <v>#DIV/0!</v>
      </c>
      <c r="J1334" s="53" t="e">
        <f t="shared" si="187"/>
        <v>#DIV/0!</v>
      </c>
      <c r="K1334" s="53">
        <f t="shared" si="188"/>
        <v>0</v>
      </c>
      <c r="L1334" s="53">
        <f t="shared" si="189"/>
        <v>0</v>
      </c>
      <c r="M1334" s="53">
        <f t="shared" si="189"/>
        <v>0</v>
      </c>
      <c r="N1334" s="53" t="e">
        <f t="shared" si="190"/>
        <v>#DIV/0!</v>
      </c>
    </row>
    <row r="1335" spans="1:14" ht="15" customHeight="1" x14ac:dyDescent="0.2">
      <c r="A1335" s="58">
        <v>8</v>
      </c>
      <c r="B1335" s="61" t="s">
        <v>21</v>
      </c>
      <c r="C1335" s="53">
        <v>0</v>
      </c>
      <c r="D1335" s="53">
        <v>0</v>
      </c>
      <c r="E1335" s="53">
        <v>0</v>
      </c>
      <c r="F1335" s="53">
        <v>0</v>
      </c>
      <c r="G1335" s="53">
        <v>0</v>
      </c>
      <c r="H1335" s="53">
        <v>0</v>
      </c>
      <c r="I1335" s="53" t="e">
        <f t="shared" si="186"/>
        <v>#DIV/0!</v>
      </c>
      <c r="J1335" s="53" t="e">
        <f t="shared" si="187"/>
        <v>#DIV/0!</v>
      </c>
      <c r="K1335" s="53">
        <f t="shared" si="188"/>
        <v>0</v>
      </c>
      <c r="L1335" s="53">
        <f t="shared" si="189"/>
        <v>0</v>
      </c>
      <c r="M1335" s="53">
        <f t="shared" si="189"/>
        <v>0</v>
      </c>
      <c r="N1335" s="53" t="e">
        <f t="shared" si="190"/>
        <v>#DIV/0!</v>
      </c>
    </row>
    <row r="1336" spans="1:14" ht="15" customHeight="1" x14ac:dyDescent="0.2">
      <c r="A1336" s="58">
        <v>9</v>
      </c>
      <c r="B1336" s="61" t="s">
        <v>22</v>
      </c>
      <c r="C1336" s="53">
        <v>129.44555</v>
      </c>
      <c r="D1336" s="53">
        <v>23.744450000000001</v>
      </c>
      <c r="E1336" s="53">
        <v>0</v>
      </c>
      <c r="F1336" s="53">
        <v>0</v>
      </c>
      <c r="G1336" s="53">
        <v>0</v>
      </c>
      <c r="H1336" s="53">
        <v>0</v>
      </c>
      <c r="I1336" s="53">
        <f t="shared" si="186"/>
        <v>0</v>
      </c>
      <c r="J1336" s="53">
        <f t="shared" si="187"/>
        <v>0</v>
      </c>
      <c r="K1336" s="53">
        <f t="shared" si="188"/>
        <v>153.19</v>
      </c>
      <c r="L1336" s="53">
        <f t="shared" si="189"/>
        <v>0</v>
      </c>
      <c r="M1336" s="53">
        <f t="shared" si="189"/>
        <v>0</v>
      </c>
      <c r="N1336" s="53">
        <f t="shared" si="190"/>
        <v>0</v>
      </c>
    </row>
    <row r="1337" spans="1:14" ht="15" customHeight="1" x14ac:dyDescent="0.2">
      <c r="A1337" s="58">
        <v>10</v>
      </c>
      <c r="B1337" s="61" t="s">
        <v>23</v>
      </c>
      <c r="C1337" s="53">
        <v>0</v>
      </c>
      <c r="D1337" s="53">
        <v>0</v>
      </c>
      <c r="E1337" s="53">
        <v>0</v>
      </c>
      <c r="F1337" s="53">
        <v>0</v>
      </c>
      <c r="G1337" s="53">
        <v>0</v>
      </c>
      <c r="H1337" s="53">
        <v>0</v>
      </c>
      <c r="I1337" s="53" t="e">
        <f t="shared" si="186"/>
        <v>#DIV/0!</v>
      </c>
      <c r="J1337" s="53" t="e">
        <f t="shared" si="187"/>
        <v>#DIV/0!</v>
      </c>
      <c r="K1337" s="53">
        <f t="shared" si="188"/>
        <v>0</v>
      </c>
      <c r="L1337" s="53">
        <f t="shared" si="189"/>
        <v>0</v>
      </c>
      <c r="M1337" s="53">
        <f t="shared" si="189"/>
        <v>0</v>
      </c>
      <c r="N1337" s="53" t="e">
        <f t="shared" si="190"/>
        <v>#DIV/0!</v>
      </c>
    </row>
    <row r="1338" spans="1:14" ht="15" customHeight="1" x14ac:dyDescent="0.2">
      <c r="A1338" s="58">
        <v>11</v>
      </c>
      <c r="B1338" s="61" t="s">
        <v>24</v>
      </c>
      <c r="C1338" s="53">
        <v>0</v>
      </c>
      <c r="D1338" s="53">
        <v>0</v>
      </c>
      <c r="E1338" s="53">
        <v>0</v>
      </c>
      <c r="F1338" s="53">
        <v>0</v>
      </c>
      <c r="G1338" s="53">
        <v>0</v>
      </c>
      <c r="H1338" s="53">
        <v>0</v>
      </c>
      <c r="I1338" s="53" t="e">
        <f t="shared" si="186"/>
        <v>#DIV/0!</v>
      </c>
      <c r="J1338" s="53" t="e">
        <f t="shared" si="187"/>
        <v>#DIV/0!</v>
      </c>
      <c r="K1338" s="53">
        <f t="shared" si="188"/>
        <v>0</v>
      </c>
      <c r="L1338" s="53">
        <f t="shared" si="189"/>
        <v>0</v>
      </c>
      <c r="M1338" s="53">
        <f t="shared" si="189"/>
        <v>0</v>
      </c>
      <c r="N1338" s="53" t="e">
        <f t="shared" si="190"/>
        <v>#DIV/0!</v>
      </c>
    </row>
    <row r="1339" spans="1:14" ht="15" customHeight="1" x14ac:dyDescent="0.2">
      <c r="A1339" s="58">
        <v>12</v>
      </c>
      <c r="B1339" s="61" t="s">
        <v>25</v>
      </c>
      <c r="C1339" s="53">
        <v>0</v>
      </c>
      <c r="D1339" s="53">
        <v>0</v>
      </c>
      <c r="E1339" s="53">
        <v>0</v>
      </c>
      <c r="F1339" s="53">
        <v>0</v>
      </c>
      <c r="G1339" s="53">
        <v>0</v>
      </c>
      <c r="H1339" s="53">
        <v>0</v>
      </c>
      <c r="I1339" s="53" t="e">
        <f t="shared" si="186"/>
        <v>#DIV/0!</v>
      </c>
      <c r="J1339" s="53" t="e">
        <f t="shared" si="187"/>
        <v>#DIV/0!</v>
      </c>
      <c r="K1339" s="53">
        <f t="shared" si="188"/>
        <v>0</v>
      </c>
      <c r="L1339" s="53">
        <f t="shared" si="189"/>
        <v>0</v>
      </c>
      <c r="M1339" s="53">
        <f t="shared" si="189"/>
        <v>0</v>
      </c>
      <c r="N1339" s="53" t="e">
        <f t="shared" si="190"/>
        <v>#DIV/0!</v>
      </c>
    </row>
    <row r="1340" spans="1:14" ht="15" customHeight="1" x14ac:dyDescent="0.2">
      <c r="A1340" s="58">
        <v>13</v>
      </c>
      <c r="B1340" s="61" t="s">
        <v>26</v>
      </c>
      <c r="C1340" s="53">
        <v>0</v>
      </c>
      <c r="D1340" s="53">
        <v>0</v>
      </c>
      <c r="E1340" s="53">
        <v>2</v>
      </c>
      <c r="F1340" s="53">
        <v>11.94</v>
      </c>
      <c r="G1340" s="53">
        <v>0</v>
      </c>
      <c r="H1340" s="53">
        <v>0</v>
      </c>
      <c r="I1340" s="53" t="e">
        <f t="shared" si="186"/>
        <v>#DIV/0!</v>
      </c>
      <c r="J1340" s="53" t="e">
        <f t="shared" si="187"/>
        <v>#DIV/0!</v>
      </c>
      <c r="K1340" s="53">
        <f t="shared" si="188"/>
        <v>0</v>
      </c>
      <c r="L1340" s="53">
        <f t="shared" si="189"/>
        <v>2</v>
      </c>
      <c r="M1340" s="53">
        <f t="shared" si="189"/>
        <v>11.94</v>
      </c>
      <c r="N1340" s="53" t="e">
        <f t="shared" si="190"/>
        <v>#DIV/0!</v>
      </c>
    </row>
    <row r="1341" spans="1:14" ht="15" customHeight="1" x14ac:dyDescent="0.2">
      <c r="A1341" s="58">
        <v>14</v>
      </c>
      <c r="B1341" s="61" t="s">
        <v>27</v>
      </c>
      <c r="C1341" s="53">
        <v>7.5493222500000021</v>
      </c>
      <c r="D1341" s="53">
        <v>3.2806777499999979</v>
      </c>
      <c r="E1341" s="53">
        <v>0</v>
      </c>
      <c r="F1341" s="53">
        <v>0</v>
      </c>
      <c r="G1341" s="53">
        <v>0</v>
      </c>
      <c r="H1341" s="53">
        <v>0</v>
      </c>
      <c r="I1341" s="53">
        <f t="shared" si="186"/>
        <v>0</v>
      </c>
      <c r="J1341" s="53">
        <f t="shared" si="187"/>
        <v>0</v>
      </c>
      <c r="K1341" s="53">
        <f t="shared" si="188"/>
        <v>10.83</v>
      </c>
      <c r="L1341" s="53">
        <f t="shared" si="189"/>
        <v>0</v>
      </c>
      <c r="M1341" s="53">
        <f t="shared" si="189"/>
        <v>0</v>
      </c>
      <c r="N1341" s="53">
        <f t="shared" si="190"/>
        <v>0</v>
      </c>
    </row>
    <row r="1342" spans="1:14" ht="15" customHeight="1" x14ac:dyDescent="0.2">
      <c r="A1342" s="58">
        <v>15</v>
      </c>
      <c r="B1342" s="61" t="s">
        <v>28</v>
      </c>
      <c r="C1342" s="53">
        <v>0</v>
      </c>
      <c r="D1342" s="53">
        <v>0</v>
      </c>
      <c r="E1342" s="53">
        <v>0</v>
      </c>
      <c r="F1342" s="53">
        <v>0</v>
      </c>
      <c r="G1342" s="53">
        <v>0</v>
      </c>
      <c r="H1342" s="53">
        <v>0</v>
      </c>
      <c r="I1342" s="53" t="e">
        <f t="shared" si="186"/>
        <v>#DIV/0!</v>
      </c>
      <c r="J1342" s="53" t="e">
        <f t="shared" si="187"/>
        <v>#DIV/0!</v>
      </c>
      <c r="K1342" s="53">
        <f t="shared" si="188"/>
        <v>0</v>
      </c>
      <c r="L1342" s="53">
        <f t="shared" si="189"/>
        <v>0</v>
      </c>
      <c r="M1342" s="53">
        <f t="shared" si="189"/>
        <v>0</v>
      </c>
      <c r="N1342" s="53" t="e">
        <f t="shared" si="190"/>
        <v>#DIV/0!</v>
      </c>
    </row>
    <row r="1343" spans="1:14" ht="15" customHeight="1" x14ac:dyDescent="0.2">
      <c r="A1343" s="58">
        <v>16</v>
      </c>
      <c r="B1343" s="61" t="s">
        <v>29</v>
      </c>
      <c r="C1343" s="53">
        <v>502.6445235962604</v>
      </c>
      <c r="D1343" s="53">
        <v>126.3554764037396</v>
      </c>
      <c r="E1343" s="53">
        <v>0</v>
      </c>
      <c r="F1343" s="53">
        <v>0</v>
      </c>
      <c r="G1343" s="53">
        <v>0</v>
      </c>
      <c r="H1343" s="53">
        <v>0</v>
      </c>
      <c r="I1343" s="53">
        <f t="shared" si="186"/>
        <v>0</v>
      </c>
      <c r="J1343" s="53">
        <f t="shared" si="187"/>
        <v>0</v>
      </c>
      <c r="K1343" s="53">
        <f t="shared" si="188"/>
        <v>629</v>
      </c>
      <c r="L1343" s="53">
        <f t="shared" si="189"/>
        <v>0</v>
      </c>
      <c r="M1343" s="53">
        <f t="shared" si="189"/>
        <v>0</v>
      </c>
      <c r="N1343" s="53">
        <f t="shared" si="190"/>
        <v>0</v>
      </c>
    </row>
    <row r="1344" spans="1:14" ht="15" customHeight="1" x14ac:dyDescent="0.2">
      <c r="A1344" s="58">
        <v>17</v>
      </c>
      <c r="B1344" s="61" t="s">
        <v>30</v>
      </c>
      <c r="C1344" s="53">
        <v>0</v>
      </c>
      <c r="D1344" s="53">
        <v>0</v>
      </c>
      <c r="E1344" s="53">
        <v>0</v>
      </c>
      <c r="F1344" s="53">
        <v>0</v>
      </c>
      <c r="G1344" s="53">
        <v>0</v>
      </c>
      <c r="H1344" s="53">
        <v>0</v>
      </c>
      <c r="I1344" s="53" t="e">
        <f>(F1344/C1344)*100</f>
        <v>#DIV/0!</v>
      </c>
      <c r="J1344" s="53" t="e">
        <f>(H1344/D1344)*100</f>
        <v>#DIV/0!</v>
      </c>
      <c r="K1344" s="53">
        <f>C1344+D1344</f>
        <v>0</v>
      </c>
      <c r="L1344" s="53">
        <f>E1344+G1344</f>
        <v>0</v>
      </c>
      <c r="M1344" s="53">
        <f>F1344+H1344</f>
        <v>0</v>
      </c>
      <c r="N1344" s="53" t="e">
        <f>(M1344/K1344)*100</f>
        <v>#DIV/0!</v>
      </c>
    </row>
    <row r="1345" spans="1:14" ht="15" customHeight="1" x14ac:dyDescent="0.2">
      <c r="A1345" s="58">
        <v>18</v>
      </c>
      <c r="B1345" s="65" t="s">
        <v>31</v>
      </c>
      <c r="C1345" s="53">
        <v>0</v>
      </c>
      <c r="D1345" s="53">
        <v>0</v>
      </c>
      <c r="E1345" s="53">
        <v>0</v>
      </c>
      <c r="F1345" s="53">
        <v>0</v>
      </c>
      <c r="G1345" s="53">
        <v>0</v>
      </c>
      <c r="H1345" s="53">
        <v>0</v>
      </c>
      <c r="I1345" s="53" t="e">
        <f>(F1345/C1345)*100</f>
        <v>#DIV/0!</v>
      </c>
      <c r="J1345" s="53" t="e">
        <f>(H1345/D1345)*100</f>
        <v>#DIV/0!</v>
      </c>
      <c r="K1345" s="53">
        <f>C1345+D1345</f>
        <v>0</v>
      </c>
      <c r="L1345" s="53">
        <f>E1345+G1345</f>
        <v>0</v>
      </c>
      <c r="M1345" s="53">
        <f>F1345+H1345</f>
        <v>0</v>
      </c>
      <c r="N1345" s="53" t="e">
        <f>(M1345/K1345)*100</f>
        <v>#DIV/0!</v>
      </c>
    </row>
    <row r="1346" spans="1:14" ht="15" customHeight="1" x14ac:dyDescent="0.2">
      <c r="A1346" s="58">
        <v>19</v>
      </c>
      <c r="B1346" s="61" t="s">
        <v>32</v>
      </c>
      <c r="C1346" s="53">
        <v>0</v>
      </c>
      <c r="D1346" s="53">
        <v>0</v>
      </c>
      <c r="E1346" s="53">
        <v>0</v>
      </c>
      <c r="F1346" s="53">
        <v>0</v>
      </c>
      <c r="G1346" s="53">
        <v>0</v>
      </c>
      <c r="H1346" s="53">
        <v>0</v>
      </c>
      <c r="I1346" s="53" t="e">
        <f t="shared" si="186"/>
        <v>#DIV/0!</v>
      </c>
      <c r="J1346" s="53" t="e">
        <f t="shared" si="187"/>
        <v>#DIV/0!</v>
      </c>
      <c r="K1346" s="53">
        <f t="shared" si="188"/>
        <v>0</v>
      </c>
      <c r="L1346" s="53">
        <f t="shared" si="189"/>
        <v>0</v>
      </c>
      <c r="M1346" s="53">
        <f t="shared" si="189"/>
        <v>0</v>
      </c>
      <c r="N1346" s="53" t="e">
        <f t="shared" si="190"/>
        <v>#DIV/0!</v>
      </c>
    </row>
    <row r="1347" spans="1:14" ht="15" customHeight="1" x14ac:dyDescent="0.2">
      <c r="A1347" s="58">
        <v>20</v>
      </c>
      <c r="B1347" s="61" t="s">
        <v>33</v>
      </c>
      <c r="C1347" s="53">
        <v>1007.2015070742349</v>
      </c>
      <c r="D1347" s="53">
        <v>251.79849292576512</v>
      </c>
      <c r="E1347" s="53">
        <v>16</v>
      </c>
      <c r="F1347" s="53">
        <v>115</v>
      </c>
      <c r="G1347" s="53">
        <v>0</v>
      </c>
      <c r="H1347" s="53">
        <v>0</v>
      </c>
      <c r="I1347" s="53">
        <f t="shared" si="186"/>
        <v>11.417774813905638</v>
      </c>
      <c r="J1347" s="53">
        <f t="shared" si="187"/>
        <v>0</v>
      </c>
      <c r="K1347" s="53">
        <f t="shared" si="188"/>
        <v>1259</v>
      </c>
      <c r="L1347" s="53">
        <f t="shared" si="189"/>
        <v>16</v>
      </c>
      <c r="M1347" s="53">
        <f t="shared" si="189"/>
        <v>115</v>
      </c>
      <c r="N1347" s="53">
        <f t="shared" si="190"/>
        <v>9.1342335186656083</v>
      </c>
    </row>
    <row r="1348" spans="1:14" ht="15" customHeight="1" x14ac:dyDescent="0.2">
      <c r="A1348" s="58">
        <v>21</v>
      </c>
      <c r="B1348" s="61" t="s">
        <v>34</v>
      </c>
      <c r="C1348" s="53">
        <v>0</v>
      </c>
      <c r="D1348" s="53">
        <v>0</v>
      </c>
      <c r="E1348" s="53">
        <v>0</v>
      </c>
      <c r="F1348" s="53">
        <v>0</v>
      </c>
      <c r="G1348" s="53">
        <v>0</v>
      </c>
      <c r="H1348" s="53">
        <v>0</v>
      </c>
      <c r="I1348" s="53" t="e">
        <f t="shared" si="186"/>
        <v>#DIV/0!</v>
      </c>
      <c r="J1348" s="53" t="e">
        <f t="shared" si="187"/>
        <v>#DIV/0!</v>
      </c>
      <c r="K1348" s="53">
        <f t="shared" si="188"/>
        <v>0</v>
      </c>
      <c r="L1348" s="53">
        <f t="shared" si="189"/>
        <v>0</v>
      </c>
      <c r="M1348" s="53">
        <f t="shared" si="189"/>
        <v>0</v>
      </c>
      <c r="N1348" s="53" t="e">
        <f t="shared" si="190"/>
        <v>#DIV/0!</v>
      </c>
    </row>
    <row r="1349" spans="1:14" ht="15" customHeight="1" x14ac:dyDescent="0.2">
      <c r="A1349" s="58">
        <v>22</v>
      </c>
      <c r="B1349" s="61" t="s">
        <v>35</v>
      </c>
      <c r="C1349" s="53">
        <v>20838.693333333333</v>
      </c>
      <c r="D1349" s="53">
        <v>8998.5266666666685</v>
      </c>
      <c r="E1349" s="53">
        <v>521</v>
      </c>
      <c r="F1349" s="53">
        <v>2234</v>
      </c>
      <c r="G1349" s="53">
        <v>0</v>
      </c>
      <c r="H1349" s="53">
        <v>0</v>
      </c>
      <c r="I1349" s="53">
        <f t="shared" si="186"/>
        <v>10.72044184472219</v>
      </c>
      <c r="J1349" s="53">
        <f t="shared" si="187"/>
        <v>0</v>
      </c>
      <c r="K1349" s="53">
        <f t="shared" si="188"/>
        <v>29837.22</v>
      </c>
      <c r="L1349" s="53">
        <f t="shared" si="189"/>
        <v>521</v>
      </c>
      <c r="M1349" s="53">
        <f t="shared" si="189"/>
        <v>2234</v>
      </c>
      <c r="N1349" s="53">
        <f t="shared" si="190"/>
        <v>7.4872927169488301</v>
      </c>
    </row>
    <row r="1350" spans="1:14" ht="15" customHeight="1" x14ac:dyDescent="0.2">
      <c r="A1350" s="58">
        <v>23</v>
      </c>
      <c r="B1350" s="61" t="s">
        <v>36</v>
      </c>
      <c r="C1350" s="53">
        <v>0</v>
      </c>
      <c r="D1350" s="53">
        <v>0</v>
      </c>
      <c r="E1350" s="53">
        <v>0</v>
      </c>
      <c r="F1350" s="53">
        <v>0</v>
      </c>
      <c r="G1350" s="53">
        <v>0</v>
      </c>
      <c r="H1350" s="53">
        <v>0</v>
      </c>
      <c r="I1350" s="53" t="e">
        <f t="shared" si="186"/>
        <v>#DIV/0!</v>
      </c>
      <c r="J1350" s="53" t="e">
        <f t="shared" si="187"/>
        <v>#DIV/0!</v>
      </c>
      <c r="K1350" s="53">
        <f t="shared" si="188"/>
        <v>0</v>
      </c>
      <c r="L1350" s="53">
        <f t="shared" si="189"/>
        <v>0</v>
      </c>
      <c r="M1350" s="53">
        <f t="shared" si="189"/>
        <v>0</v>
      </c>
      <c r="N1350" s="53" t="e">
        <f t="shared" si="190"/>
        <v>#DIV/0!</v>
      </c>
    </row>
    <row r="1351" spans="1:14" ht="15" customHeight="1" x14ac:dyDescent="0.2">
      <c r="A1351" s="58">
        <v>24</v>
      </c>
      <c r="B1351" s="59" t="s">
        <v>37</v>
      </c>
      <c r="C1351" s="53">
        <v>0</v>
      </c>
      <c r="D1351" s="53">
        <v>0</v>
      </c>
      <c r="E1351" s="53">
        <v>0</v>
      </c>
      <c r="F1351" s="53">
        <v>0</v>
      </c>
      <c r="G1351" s="53">
        <v>0</v>
      </c>
      <c r="H1351" s="53">
        <v>0</v>
      </c>
      <c r="I1351" s="53" t="e">
        <f>(F1351/C1351)*100</f>
        <v>#DIV/0!</v>
      </c>
      <c r="J1351" s="53" t="e">
        <f>(H1351/D1351)*100</f>
        <v>#DIV/0!</v>
      </c>
      <c r="K1351" s="53">
        <f>C1351+D1351</f>
        <v>0</v>
      </c>
      <c r="L1351" s="53">
        <f>E1351+G1351</f>
        <v>0</v>
      </c>
      <c r="M1351" s="53">
        <f>F1351+H1351</f>
        <v>0</v>
      </c>
      <c r="N1351" s="53" t="e">
        <f>(M1351/K1351)*100</f>
        <v>#DIV/0!</v>
      </c>
    </row>
    <row r="1352" spans="1:14" ht="15" customHeight="1" x14ac:dyDescent="0.2">
      <c r="A1352" s="58">
        <v>25</v>
      </c>
      <c r="B1352" s="61" t="s">
        <v>38</v>
      </c>
      <c r="C1352" s="53">
        <v>0</v>
      </c>
      <c r="D1352" s="53">
        <v>0</v>
      </c>
      <c r="E1352" s="53">
        <v>0</v>
      </c>
      <c r="F1352" s="53">
        <v>0</v>
      </c>
      <c r="G1352" s="53">
        <v>0</v>
      </c>
      <c r="H1352" s="53">
        <v>0</v>
      </c>
      <c r="I1352" s="53" t="e">
        <f t="shared" si="186"/>
        <v>#DIV/0!</v>
      </c>
      <c r="J1352" s="53" t="e">
        <f t="shared" si="187"/>
        <v>#DIV/0!</v>
      </c>
      <c r="K1352" s="53">
        <f t="shared" si="188"/>
        <v>0</v>
      </c>
      <c r="L1352" s="53">
        <f t="shared" si="189"/>
        <v>0</v>
      </c>
      <c r="M1352" s="53">
        <f t="shared" si="189"/>
        <v>0</v>
      </c>
      <c r="N1352" s="53" t="e">
        <f t="shared" si="190"/>
        <v>#DIV/0!</v>
      </c>
    </row>
    <row r="1353" spans="1:14" ht="15" customHeight="1" x14ac:dyDescent="0.2">
      <c r="A1353" s="58">
        <v>26</v>
      </c>
      <c r="B1353" s="61" t="s">
        <v>39</v>
      </c>
      <c r="C1353" s="53">
        <v>258.68665705373098</v>
      </c>
      <c r="D1353" s="53">
        <v>139.29334294626904</v>
      </c>
      <c r="E1353" s="53">
        <v>3</v>
      </c>
      <c r="F1353" s="53">
        <v>19</v>
      </c>
      <c r="G1353" s="53">
        <v>0</v>
      </c>
      <c r="H1353" s="53">
        <v>0</v>
      </c>
      <c r="I1353" s="53">
        <f t="shared" si="186"/>
        <v>7.3447932013182919</v>
      </c>
      <c r="J1353" s="53">
        <f t="shared" si="187"/>
        <v>0</v>
      </c>
      <c r="K1353" s="53">
        <f t="shared" si="188"/>
        <v>397.98</v>
      </c>
      <c r="L1353" s="53">
        <f t="shared" si="189"/>
        <v>3</v>
      </c>
      <c r="M1353" s="53">
        <f t="shared" si="189"/>
        <v>19</v>
      </c>
      <c r="N1353" s="53">
        <f t="shared" si="190"/>
        <v>4.7741092517211916</v>
      </c>
    </row>
    <row r="1354" spans="1:14" ht="15" customHeight="1" x14ac:dyDescent="0.2">
      <c r="A1354" s="58">
        <v>27</v>
      </c>
      <c r="B1354" s="61" t="s">
        <v>40</v>
      </c>
      <c r="C1354" s="53">
        <v>0</v>
      </c>
      <c r="D1354" s="53">
        <v>0</v>
      </c>
      <c r="E1354" s="53">
        <v>0</v>
      </c>
      <c r="F1354" s="53">
        <v>0</v>
      </c>
      <c r="G1354" s="53">
        <v>0</v>
      </c>
      <c r="H1354" s="53">
        <v>0</v>
      </c>
      <c r="I1354" s="53" t="e">
        <f t="shared" si="186"/>
        <v>#DIV/0!</v>
      </c>
      <c r="J1354" s="53" t="e">
        <f t="shared" si="187"/>
        <v>#DIV/0!</v>
      </c>
      <c r="K1354" s="53">
        <f t="shared" si="188"/>
        <v>0</v>
      </c>
      <c r="L1354" s="53">
        <f t="shared" si="189"/>
        <v>0</v>
      </c>
      <c r="M1354" s="53">
        <f t="shared" si="189"/>
        <v>0</v>
      </c>
      <c r="N1354" s="53" t="e">
        <f t="shared" si="190"/>
        <v>#DIV/0!</v>
      </c>
    </row>
    <row r="1355" spans="1:14" ht="15" customHeight="1" x14ac:dyDescent="0.2">
      <c r="A1355" s="58">
        <v>28</v>
      </c>
      <c r="B1355" s="61" t="s">
        <v>41</v>
      </c>
      <c r="C1355" s="53">
        <v>201.93248330373007</v>
      </c>
      <c r="D1355" s="53">
        <v>248.47751669626996</v>
      </c>
      <c r="E1355" s="53">
        <v>0</v>
      </c>
      <c r="F1355" s="53">
        <v>0</v>
      </c>
      <c r="G1355" s="53">
        <v>0</v>
      </c>
      <c r="H1355" s="53">
        <v>0</v>
      </c>
      <c r="I1355" s="53">
        <f t="shared" si="186"/>
        <v>0</v>
      </c>
      <c r="J1355" s="53">
        <f t="shared" si="187"/>
        <v>0</v>
      </c>
      <c r="K1355" s="53">
        <f t="shared" si="188"/>
        <v>450.41</v>
      </c>
      <c r="L1355" s="53">
        <f t="shared" si="189"/>
        <v>0</v>
      </c>
      <c r="M1355" s="53">
        <f t="shared" si="189"/>
        <v>0</v>
      </c>
      <c r="N1355" s="53">
        <f t="shared" si="190"/>
        <v>0</v>
      </c>
    </row>
    <row r="1356" spans="1:14" ht="15" customHeight="1" x14ac:dyDescent="0.2">
      <c r="A1356" s="58">
        <v>29</v>
      </c>
      <c r="B1356" s="61" t="s">
        <v>42</v>
      </c>
      <c r="C1356" s="53">
        <v>11.541425818882466</v>
      </c>
      <c r="D1356" s="53">
        <v>8.4585741811175339</v>
      </c>
      <c r="E1356" s="53">
        <v>0</v>
      </c>
      <c r="F1356" s="53">
        <v>0</v>
      </c>
      <c r="G1356" s="53">
        <v>0</v>
      </c>
      <c r="H1356" s="53">
        <v>0</v>
      </c>
      <c r="I1356" s="53">
        <f t="shared" si="186"/>
        <v>0</v>
      </c>
      <c r="J1356" s="53">
        <f t="shared" si="187"/>
        <v>0</v>
      </c>
      <c r="K1356" s="53">
        <f t="shared" si="188"/>
        <v>20</v>
      </c>
      <c r="L1356" s="53">
        <f t="shared" si="189"/>
        <v>0</v>
      </c>
      <c r="M1356" s="53">
        <f t="shared" si="189"/>
        <v>0</v>
      </c>
      <c r="N1356" s="53">
        <f t="shared" si="190"/>
        <v>0</v>
      </c>
    </row>
    <row r="1357" spans="1:14" ht="15" customHeight="1" x14ac:dyDescent="0.2">
      <c r="A1357" s="58">
        <v>30</v>
      </c>
      <c r="B1357" s="61" t="s">
        <v>43</v>
      </c>
      <c r="C1357" s="53">
        <v>50.444444444444443</v>
      </c>
      <c r="D1357" s="53">
        <v>19.555555555555557</v>
      </c>
      <c r="E1357" s="53">
        <v>2</v>
      </c>
      <c r="F1357" s="53">
        <v>5</v>
      </c>
      <c r="G1357" s="53">
        <v>0</v>
      </c>
      <c r="H1357" s="53">
        <v>0</v>
      </c>
      <c r="I1357" s="53">
        <f t="shared" si="186"/>
        <v>9.9118942731277535</v>
      </c>
      <c r="J1357" s="53">
        <f t="shared" si="187"/>
        <v>0</v>
      </c>
      <c r="K1357" s="53">
        <f t="shared" si="188"/>
        <v>70</v>
      </c>
      <c r="L1357" s="53">
        <f t="shared" si="189"/>
        <v>2</v>
      </c>
      <c r="M1357" s="53">
        <f t="shared" si="189"/>
        <v>5</v>
      </c>
      <c r="N1357" s="53">
        <f t="shared" si="190"/>
        <v>7.1428571428571423</v>
      </c>
    </row>
    <row r="1358" spans="1:14" ht="15" customHeight="1" x14ac:dyDescent="0.2">
      <c r="A1358" s="58">
        <v>31</v>
      </c>
      <c r="B1358" s="61" t="s">
        <v>44</v>
      </c>
      <c r="C1358" s="53">
        <v>205.99603076159761</v>
      </c>
      <c r="D1358" s="53">
        <v>61.003969238402391</v>
      </c>
      <c r="E1358" s="53">
        <v>0</v>
      </c>
      <c r="F1358" s="53">
        <v>0</v>
      </c>
      <c r="G1358" s="53">
        <v>0</v>
      </c>
      <c r="H1358" s="53">
        <v>0</v>
      </c>
      <c r="I1358" s="53">
        <f t="shared" si="186"/>
        <v>0</v>
      </c>
      <c r="J1358" s="53">
        <f t="shared" si="187"/>
        <v>0</v>
      </c>
      <c r="K1358" s="53">
        <f t="shared" si="188"/>
        <v>267</v>
      </c>
      <c r="L1358" s="53">
        <f t="shared" si="189"/>
        <v>0</v>
      </c>
      <c r="M1358" s="53">
        <f t="shared" si="189"/>
        <v>0</v>
      </c>
      <c r="N1358" s="53">
        <f t="shared" si="190"/>
        <v>0</v>
      </c>
    </row>
    <row r="1359" spans="1:14" ht="15" customHeight="1" x14ac:dyDescent="0.2">
      <c r="A1359" s="58">
        <v>32</v>
      </c>
      <c r="B1359" s="61" t="s">
        <v>45</v>
      </c>
      <c r="C1359" s="53">
        <v>137.7399660825325</v>
      </c>
      <c r="D1359" s="53">
        <v>320.26003391746747</v>
      </c>
      <c r="E1359" s="53">
        <v>1</v>
      </c>
      <c r="F1359" s="53">
        <v>15.43</v>
      </c>
      <c r="G1359" s="53">
        <v>0</v>
      </c>
      <c r="H1359" s="53">
        <v>0</v>
      </c>
      <c r="I1359" s="53">
        <f t="shared" si="186"/>
        <v>11.202267895691573</v>
      </c>
      <c r="J1359" s="53">
        <f t="shared" si="187"/>
        <v>0</v>
      </c>
      <c r="K1359" s="53">
        <f t="shared" si="188"/>
        <v>458</v>
      </c>
      <c r="L1359" s="53">
        <f t="shared" si="189"/>
        <v>1</v>
      </c>
      <c r="M1359" s="53">
        <f t="shared" si="189"/>
        <v>15.43</v>
      </c>
      <c r="N1359" s="53">
        <f t="shared" si="190"/>
        <v>3.3689956331877728</v>
      </c>
    </row>
    <row r="1360" spans="1:14" ht="15" customHeight="1" x14ac:dyDescent="0.2">
      <c r="A1360" s="58">
        <v>33</v>
      </c>
      <c r="B1360" s="61" t="s">
        <v>46</v>
      </c>
      <c r="C1360" s="53">
        <v>248.13803181818182</v>
      </c>
      <c r="D1360" s="53">
        <v>79.161968181818196</v>
      </c>
      <c r="E1360" s="53">
        <v>0</v>
      </c>
      <c r="F1360" s="53">
        <v>0</v>
      </c>
      <c r="G1360" s="53">
        <v>0</v>
      </c>
      <c r="H1360" s="53">
        <v>0</v>
      </c>
      <c r="I1360" s="53">
        <f t="shared" si="186"/>
        <v>0</v>
      </c>
      <c r="J1360" s="53">
        <f t="shared" si="187"/>
        <v>0</v>
      </c>
      <c r="K1360" s="53">
        <f t="shared" si="188"/>
        <v>327.3</v>
      </c>
      <c r="L1360" s="53">
        <f t="shared" si="189"/>
        <v>0</v>
      </c>
      <c r="M1360" s="53">
        <f t="shared" si="189"/>
        <v>0</v>
      </c>
      <c r="N1360" s="53">
        <f t="shared" si="190"/>
        <v>0</v>
      </c>
    </row>
    <row r="1361" spans="1:14" ht="15" customHeight="1" x14ac:dyDescent="0.2">
      <c r="A1361" s="58">
        <v>34</v>
      </c>
      <c r="B1361" s="61" t="s">
        <v>47</v>
      </c>
      <c r="C1361" s="53">
        <v>0</v>
      </c>
      <c r="D1361" s="53">
        <v>0</v>
      </c>
      <c r="E1361" s="53">
        <v>0</v>
      </c>
      <c r="F1361" s="53">
        <v>0</v>
      </c>
      <c r="G1361" s="53">
        <v>0</v>
      </c>
      <c r="H1361" s="53">
        <v>0</v>
      </c>
      <c r="I1361" s="53" t="e">
        <f t="shared" si="186"/>
        <v>#DIV/0!</v>
      </c>
      <c r="J1361" s="53" t="e">
        <f t="shared" si="187"/>
        <v>#DIV/0!</v>
      </c>
      <c r="K1361" s="53">
        <f t="shared" si="188"/>
        <v>0</v>
      </c>
      <c r="L1361" s="53">
        <f t="shared" si="189"/>
        <v>0</v>
      </c>
      <c r="M1361" s="53">
        <f t="shared" si="189"/>
        <v>0</v>
      </c>
      <c r="N1361" s="53" t="e">
        <f t="shared" si="190"/>
        <v>#DIV/0!</v>
      </c>
    </row>
    <row r="1362" spans="1:14" ht="15" customHeight="1" x14ac:dyDescent="0.2">
      <c r="A1362" s="58">
        <v>35</v>
      </c>
      <c r="B1362" s="61" t="s">
        <v>48</v>
      </c>
      <c r="C1362" s="53">
        <v>0</v>
      </c>
      <c r="D1362" s="53">
        <v>0</v>
      </c>
      <c r="E1362" s="53">
        <v>0</v>
      </c>
      <c r="F1362" s="53">
        <v>0</v>
      </c>
      <c r="G1362" s="53">
        <v>0</v>
      </c>
      <c r="H1362" s="53">
        <v>0</v>
      </c>
      <c r="I1362" s="53" t="e">
        <f t="shared" si="186"/>
        <v>#DIV/0!</v>
      </c>
      <c r="J1362" s="53" t="e">
        <f t="shared" si="187"/>
        <v>#DIV/0!</v>
      </c>
      <c r="K1362" s="53">
        <f t="shared" si="188"/>
        <v>0</v>
      </c>
      <c r="L1362" s="53">
        <f t="shared" si="189"/>
        <v>0</v>
      </c>
      <c r="M1362" s="53">
        <f t="shared" si="189"/>
        <v>0</v>
      </c>
      <c r="N1362" s="53" t="e">
        <f t="shared" si="190"/>
        <v>#DIV/0!</v>
      </c>
    </row>
    <row r="1363" spans="1:14" ht="15" customHeight="1" x14ac:dyDescent="0.2">
      <c r="A1363" s="58">
        <v>36</v>
      </c>
      <c r="B1363" s="61" t="s">
        <v>49</v>
      </c>
      <c r="C1363" s="53">
        <v>0</v>
      </c>
      <c r="D1363" s="53">
        <v>0</v>
      </c>
      <c r="E1363" s="53">
        <v>0</v>
      </c>
      <c r="F1363" s="53">
        <v>0</v>
      </c>
      <c r="G1363" s="53">
        <v>0</v>
      </c>
      <c r="H1363" s="53">
        <v>0</v>
      </c>
      <c r="I1363" s="53" t="e">
        <f t="shared" si="186"/>
        <v>#DIV/0!</v>
      </c>
      <c r="J1363" s="53" t="e">
        <f t="shared" si="187"/>
        <v>#DIV/0!</v>
      </c>
      <c r="K1363" s="53">
        <f t="shared" si="188"/>
        <v>0</v>
      </c>
      <c r="L1363" s="53">
        <f t="shared" si="189"/>
        <v>0</v>
      </c>
      <c r="M1363" s="53">
        <f t="shared" si="189"/>
        <v>0</v>
      </c>
      <c r="N1363" s="53" t="e">
        <f t="shared" si="190"/>
        <v>#DIV/0!</v>
      </c>
    </row>
    <row r="1364" spans="1:14" ht="15" customHeight="1" x14ac:dyDescent="0.2">
      <c r="A1364" s="66"/>
      <c r="B1364" s="67" t="s">
        <v>6</v>
      </c>
      <c r="C1364" s="54">
        <f t="shared" ref="C1364:H1364" si="191">SUM(C1328:C1363)</f>
        <v>26783.184689339556</v>
      </c>
      <c r="D1364" s="54">
        <f t="shared" si="191"/>
        <v>11996.965310660444</v>
      </c>
      <c r="E1364" s="54">
        <f t="shared" si="191"/>
        <v>643</v>
      </c>
      <c r="F1364" s="54">
        <f t="shared" si="191"/>
        <v>3078.5299999999997</v>
      </c>
      <c r="G1364" s="54">
        <f t="shared" si="191"/>
        <v>0</v>
      </c>
      <c r="H1364" s="54">
        <f t="shared" si="191"/>
        <v>0</v>
      </c>
      <c r="I1364" s="54">
        <f t="shared" si="186"/>
        <v>11.494264165027914</v>
      </c>
      <c r="J1364" s="54">
        <f t="shared" si="187"/>
        <v>0</v>
      </c>
      <c r="K1364" s="54">
        <f t="shared" si="188"/>
        <v>38780.15</v>
      </c>
      <c r="L1364" s="54">
        <f t="shared" si="189"/>
        <v>643</v>
      </c>
      <c r="M1364" s="54">
        <f t="shared" si="189"/>
        <v>3078.5299999999997</v>
      </c>
      <c r="N1364" s="54">
        <f t="shared" si="190"/>
        <v>7.9384169478457407</v>
      </c>
    </row>
    <row r="1365" spans="1:14" ht="15" customHeight="1" x14ac:dyDescent="0.2">
      <c r="A1365" s="109" t="s">
        <v>175</v>
      </c>
      <c r="B1365" s="109"/>
      <c r="C1365" s="109"/>
      <c r="D1365" s="109"/>
      <c r="E1365" s="109"/>
      <c r="F1365" s="109"/>
      <c r="G1365" s="109"/>
      <c r="H1365" s="109"/>
      <c r="I1365" s="109"/>
      <c r="J1365" s="109"/>
      <c r="K1365" s="109"/>
      <c r="L1365" s="109"/>
      <c r="M1365" s="109"/>
      <c r="N1365" s="109"/>
    </row>
    <row r="1366" spans="1:14" ht="15" customHeight="1" x14ac:dyDescent="0.2">
      <c r="A1366" s="110"/>
      <c r="B1366" s="110"/>
      <c r="C1366" s="110"/>
      <c r="D1366" s="110"/>
      <c r="E1366" s="110"/>
      <c r="F1366" s="110"/>
      <c r="G1366" s="110"/>
      <c r="H1366" s="110"/>
      <c r="I1366" s="110"/>
      <c r="J1366" s="110"/>
      <c r="K1366" s="110"/>
      <c r="L1366" s="110"/>
      <c r="M1366" s="110"/>
      <c r="N1366" s="110"/>
    </row>
    <row r="1367" spans="1:14" ht="15" customHeight="1" x14ac:dyDescent="0.2">
      <c r="A1367" s="111" t="str">
        <f>A3</f>
        <v>Disbursements under Crop Loans - 30.09.2020</v>
      </c>
      <c r="B1367" s="111"/>
      <c r="C1367" s="111"/>
      <c r="D1367" s="111"/>
      <c r="E1367" s="111"/>
      <c r="F1367" s="111"/>
      <c r="G1367" s="111"/>
      <c r="H1367" s="111"/>
      <c r="I1367" s="111"/>
      <c r="J1367" s="111"/>
      <c r="K1367" s="111"/>
      <c r="L1367" s="111"/>
      <c r="M1367" s="111"/>
      <c r="N1367" s="111"/>
    </row>
    <row r="1368" spans="1:14" ht="15" customHeight="1" x14ac:dyDescent="0.2">
      <c r="A1368" s="56"/>
      <c r="B1368" s="56"/>
      <c r="C1368" s="56"/>
      <c r="D1368" s="56"/>
      <c r="E1368" s="56"/>
      <c r="F1368" s="56"/>
      <c r="G1368" s="56"/>
      <c r="H1368" s="56"/>
      <c r="I1368" s="56"/>
      <c r="J1368" s="56"/>
      <c r="K1368" s="112" t="s">
        <v>2</v>
      </c>
      <c r="L1368" s="112"/>
      <c r="M1368" s="112"/>
      <c r="N1368" s="112"/>
    </row>
    <row r="1369" spans="1:14" ht="39.950000000000003" customHeight="1" x14ac:dyDescent="0.2">
      <c r="A1369" s="113" t="s">
        <v>3</v>
      </c>
      <c r="B1369" s="113" t="s">
        <v>56</v>
      </c>
      <c r="C1369" s="102" t="str">
        <f>C5</f>
        <v>Crop Loan Target 
ACP 2020-21</v>
      </c>
      <c r="D1369" s="102"/>
      <c r="E1369" s="116" t="str">
        <f>E5</f>
        <v>Cumulative Achievement from 
01.04.2020</v>
      </c>
      <c r="F1369" s="117"/>
      <c r="G1369" s="117"/>
      <c r="H1369" s="118"/>
      <c r="I1369" s="102" t="s">
        <v>5</v>
      </c>
      <c r="J1369" s="102"/>
      <c r="K1369" s="102" t="s">
        <v>6</v>
      </c>
      <c r="L1369" s="102"/>
      <c r="M1369" s="102"/>
      <c r="N1369" s="102"/>
    </row>
    <row r="1370" spans="1:14" ht="15" customHeight="1" x14ac:dyDescent="0.2">
      <c r="A1370" s="114"/>
      <c r="B1370" s="114"/>
      <c r="C1370" s="103" t="s">
        <v>7</v>
      </c>
      <c r="D1370" s="103" t="s">
        <v>8</v>
      </c>
      <c r="E1370" s="105" t="s">
        <v>7</v>
      </c>
      <c r="F1370" s="106"/>
      <c r="G1370" s="105" t="s">
        <v>8</v>
      </c>
      <c r="H1370" s="106"/>
      <c r="I1370" s="103" t="s">
        <v>7</v>
      </c>
      <c r="J1370" s="103" t="s">
        <v>8</v>
      </c>
      <c r="K1370" s="103" t="s">
        <v>9</v>
      </c>
      <c r="L1370" s="107" t="s">
        <v>10</v>
      </c>
      <c r="M1370" s="107"/>
      <c r="N1370" s="103" t="s">
        <v>11</v>
      </c>
    </row>
    <row r="1371" spans="1:14" ht="15" customHeight="1" x14ac:dyDescent="0.2">
      <c r="A1371" s="115"/>
      <c r="B1371" s="115"/>
      <c r="C1371" s="104"/>
      <c r="D1371" s="104"/>
      <c r="E1371" s="57" t="s">
        <v>12</v>
      </c>
      <c r="F1371" s="57" t="s">
        <v>13</v>
      </c>
      <c r="G1371" s="57" t="s">
        <v>12</v>
      </c>
      <c r="H1371" s="57" t="s">
        <v>13</v>
      </c>
      <c r="I1371" s="104"/>
      <c r="J1371" s="104"/>
      <c r="K1371" s="104"/>
      <c r="L1371" s="57" t="s">
        <v>12</v>
      </c>
      <c r="M1371" s="57" t="s">
        <v>13</v>
      </c>
      <c r="N1371" s="104"/>
    </row>
    <row r="1372" spans="1:14" ht="15" customHeight="1" x14ac:dyDescent="0.2">
      <c r="A1372" s="58">
        <v>1</v>
      </c>
      <c r="B1372" s="61" t="s">
        <v>14</v>
      </c>
      <c r="C1372" s="53">
        <v>580.81175800169513</v>
      </c>
      <c r="D1372" s="53">
        <v>313.29824199830489</v>
      </c>
      <c r="E1372" s="53">
        <v>453</v>
      </c>
      <c r="F1372" s="53">
        <v>1343</v>
      </c>
      <c r="G1372" s="53">
        <v>0</v>
      </c>
      <c r="H1372" s="53">
        <v>0</v>
      </c>
      <c r="I1372" s="53">
        <f t="shared" ref="I1372:I1407" si="192">(F1372/C1372)*100</f>
        <v>231.22810127340438</v>
      </c>
      <c r="J1372" s="53">
        <f t="shared" ref="J1372:J1407" si="193">(H1372/D1372)*100</f>
        <v>0</v>
      </c>
      <c r="K1372" s="53">
        <f t="shared" ref="K1372:K1407" si="194">C1372+D1372</f>
        <v>894.11</v>
      </c>
      <c r="L1372" s="53">
        <f t="shared" ref="L1372:M1387" si="195">E1372+G1372</f>
        <v>453</v>
      </c>
      <c r="M1372" s="53">
        <f t="shared" si="195"/>
        <v>1343</v>
      </c>
      <c r="N1372" s="53">
        <f t="shared" ref="N1372:N1407" si="196">(M1372/K1372)*100</f>
        <v>150.20523201843176</v>
      </c>
    </row>
    <row r="1373" spans="1:14" ht="15" customHeight="1" x14ac:dyDescent="0.2">
      <c r="A1373" s="58">
        <v>2</v>
      </c>
      <c r="B1373" s="61" t="s">
        <v>15</v>
      </c>
      <c r="C1373" s="53">
        <v>0</v>
      </c>
      <c r="D1373" s="53">
        <v>0</v>
      </c>
      <c r="E1373" s="53">
        <v>0</v>
      </c>
      <c r="F1373" s="53">
        <v>0</v>
      </c>
      <c r="G1373" s="53">
        <v>0</v>
      </c>
      <c r="H1373" s="53">
        <v>0</v>
      </c>
      <c r="I1373" s="53" t="e">
        <f t="shared" si="192"/>
        <v>#DIV/0!</v>
      </c>
      <c r="J1373" s="53" t="e">
        <f t="shared" si="193"/>
        <v>#DIV/0!</v>
      </c>
      <c r="K1373" s="53">
        <f t="shared" si="194"/>
        <v>0</v>
      </c>
      <c r="L1373" s="53">
        <f t="shared" si="195"/>
        <v>0</v>
      </c>
      <c r="M1373" s="53">
        <f t="shared" si="195"/>
        <v>0</v>
      </c>
      <c r="N1373" s="53" t="e">
        <f t="shared" si="196"/>
        <v>#DIV/0!</v>
      </c>
    </row>
    <row r="1374" spans="1:14" ht="15" customHeight="1" x14ac:dyDescent="0.2">
      <c r="A1374" s="58">
        <v>3</v>
      </c>
      <c r="B1374" s="61" t="s">
        <v>16</v>
      </c>
      <c r="C1374" s="53">
        <v>240</v>
      </c>
      <c r="D1374" s="53">
        <v>60</v>
      </c>
      <c r="E1374" s="53">
        <v>19</v>
      </c>
      <c r="F1374" s="53">
        <v>20.37</v>
      </c>
      <c r="G1374" s="53">
        <v>0</v>
      </c>
      <c r="H1374" s="53">
        <v>0</v>
      </c>
      <c r="I1374" s="53">
        <f t="shared" si="192"/>
        <v>8.4875000000000007</v>
      </c>
      <c r="J1374" s="53">
        <f t="shared" si="193"/>
        <v>0</v>
      </c>
      <c r="K1374" s="53">
        <f t="shared" si="194"/>
        <v>300</v>
      </c>
      <c r="L1374" s="53">
        <f t="shared" si="195"/>
        <v>19</v>
      </c>
      <c r="M1374" s="53">
        <f t="shared" si="195"/>
        <v>20.37</v>
      </c>
      <c r="N1374" s="53">
        <f t="shared" si="196"/>
        <v>6.79</v>
      </c>
    </row>
    <row r="1375" spans="1:14" ht="15" customHeight="1" x14ac:dyDescent="0.2">
      <c r="A1375" s="58">
        <v>4</v>
      </c>
      <c r="B1375" s="61" t="s">
        <v>17</v>
      </c>
      <c r="C1375" s="53">
        <v>1575.0605836229947</v>
      </c>
      <c r="D1375" s="53">
        <v>394.20941637700525</v>
      </c>
      <c r="E1375" s="53">
        <v>76</v>
      </c>
      <c r="F1375" s="53">
        <v>330.8</v>
      </c>
      <c r="G1375" s="53">
        <v>0</v>
      </c>
      <c r="H1375" s="53">
        <v>0</v>
      </c>
      <c r="I1375" s="53">
        <f t="shared" si="192"/>
        <v>21.002366730496512</v>
      </c>
      <c r="J1375" s="53">
        <f t="shared" si="193"/>
        <v>0</v>
      </c>
      <c r="K1375" s="53">
        <f t="shared" si="194"/>
        <v>1969.27</v>
      </c>
      <c r="L1375" s="53">
        <f t="shared" si="195"/>
        <v>76</v>
      </c>
      <c r="M1375" s="53">
        <f t="shared" si="195"/>
        <v>330.8</v>
      </c>
      <c r="N1375" s="53">
        <f t="shared" si="196"/>
        <v>16.798102850294779</v>
      </c>
    </row>
    <row r="1376" spans="1:14" ht="15" customHeight="1" x14ac:dyDescent="0.2">
      <c r="A1376" s="58">
        <v>5</v>
      </c>
      <c r="B1376" s="61" t="s">
        <v>18</v>
      </c>
      <c r="C1376" s="53">
        <v>0</v>
      </c>
      <c r="D1376" s="53">
        <v>0</v>
      </c>
      <c r="E1376" s="53">
        <v>8</v>
      </c>
      <c r="F1376" s="53">
        <v>27.42</v>
      </c>
      <c r="G1376" s="53">
        <v>0</v>
      </c>
      <c r="H1376" s="53">
        <v>0</v>
      </c>
      <c r="I1376" s="53" t="e">
        <f t="shared" si="192"/>
        <v>#DIV/0!</v>
      </c>
      <c r="J1376" s="53" t="e">
        <f t="shared" si="193"/>
        <v>#DIV/0!</v>
      </c>
      <c r="K1376" s="53">
        <f t="shared" si="194"/>
        <v>0</v>
      </c>
      <c r="L1376" s="53">
        <f t="shared" si="195"/>
        <v>8</v>
      </c>
      <c r="M1376" s="53">
        <f t="shared" si="195"/>
        <v>27.42</v>
      </c>
      <c r="N1376" s="53" t="e">
        <f t="shared" si="196"/>
        <v>#DIV/0!</v>
      </c>
    </row>
    <row r="1377" spans="1:14" ht="15" customHeight="1" x14ac:dyDescent="0.2">
      <c r="A1377" s="58">
        <v>6</v>
      </c>
      <c r="B1377" s="61" t="s">
        <v>19</v>
      </c>
      <c r="C1377" s="53">
        <v>0</v>
      </c>
      <c r="D1377" s="53">
        <v>0</v>
      </c>
      <c r="E1377" s="53">
        <v>0</v>
      </c>
      <c r="F1377" s="53">
        <v>0</v>
      </c>
      <c r="G1377" s="53">
        <v>0</v>
      </c>
      <c r="H1377" s="53">
        <v>0</v>
      </c>
      <c r="I1377" s="53" t="e">
        <f t="shared" si="192"/>
        <v>#DIV/0!</v>
      </c>
      <c r="J1377" s="53" t="e">
        <f t="shared" si="193"/>
        <v>#DIV/0!</v>
      </c>
      <c r="K1377" s="53">
        <f t="shared" si="194"/>
        <v>0</v>
      </c>
      <c r="L1377" s="53">
        <f t="shared" si="195"/>
        <v>0</v>
      </c>
      <c r="M1377" s="53">
        <f t="shared" si="195"/>
        <v>0</v>
      </c>
      <c r="N1377" s="53" t="e">
        <f t="shared" si="196"/>
        <v>#DIV/0!</v>
      </c>
    </row>
    <row r="1378" spans="1:14" ht="15" customHeight="1" x14ac:dyDescent="0.2">
      <c r="A1378" s="58">
        <v>7</v>
      </c>
      <c r="B1378" s="61" t="s">
        <v>20</v>
      </c>
      <c r="C1378" s="53">
        <v>0</v>
      </c>
      <c r="D1378" s="53">
        <v>0</v>
      </c>
      <c r="E1378" s="53">
        <v>0</v>
      </c>
      <c r="F1378" s="53">
        <v>0</v>
      </c>
      <c r="G1378" s="53">
        <v>0</v>
      </c>
      <c r="H1378" s="53">
        <v>0</v>
      </c>
      <c r="I1378" s="53" t="e">
        <f t="shared" si="192"/>
        <v>#DIV/0!</v>
      </c>
      <c r="J1378" s="53" t="e">
        <f t="shared" si="193"/>
        <v>#DIV/0!</v>
      </c>
      <c r="K1378" s="53">
        <f t="shared" si="194"/>
        <v>0</v>
      </c>
      <c r="L1378" s="53">
        <f t="shared" si="195"/>
        <v>0</v>
      </c>
      <c r="M1378" s="53">
        <f t="shared" si="195"/>
        <v>0</v>
      </c>
      <c r="N1378" s="53" t="e">
        <f t="shared" si="196"/>
        <v>#DIV/0!</v>
      </c>
    </row>
    <row r="1379" spans="1:14" ht="15" customHeight="1" x14ac:dyDescent="0.2">
      <c r="A1379" s="58">
        <v>8</v>
      </c>
      <c r="B1379" s="61" t="s">
        <v>21</v>
      </c>
      <c r="C1379" s="53">
        <v>0</v>
      </c>
      <c r="D1379" s="53">
        <v>0</v>
      </c>
      <c r="E1379" s="53">
        <v>0</v>
      </c>
      <c r="F1379" s="53">
        <v>0</v>
      </c>
      <c r="G1379" s="53">
        <v>0</v>
      </c>
      <c r="H1379" s="53">
        <v>0</v>
      </c>
      <c r="I1379" s="53" t="e">
        <f t="shared" si="192"/>
        <v>#DIV/0!</v>
      </c>
      <c r="J1379" s="53" t="e">
        <f t="shared" si="193"/>
        <v>#DIV/0!</v>
      </c>
      <c r="K1379" s="53">
        <f t="shared" si="194"/>
        <v>0</v>
      </c>
      <c r="L1379" s="53">
        <f t="shared" si="195"/>
        <v>0</v>
      </c>
      <c r="M1379" s="53">
        <f t="shared" si="195"/>
        <v>0</v>
      </c>
      <c r="N1379" s="53" t="e">
        <f t="shared" si="196"/>
        <v>#DIV/0!</v>
      </c>
    </row>
    <row r="1380" spans="1:14" ht="15" customHeight="1" x14ac:dyDescent="0.2">
      <c r="A1380" s="58">
        <v>9</v>
      </c>
      <c r="B1380" s="61" t="s">
        <v>22</v>
      </c>
      <c r="C1380" s="53">
        <v>0</v>
      </c>
      <c r="D1380" s="53">
        <v>0</v>
      </c>
      <c r="E1380" s="53">
        <v>0</v>
      </c>
      <c r="F1380" s="53">
        <v>0</v>
      </c>
      <c r="G1380" s="53">
        <v>0</v>
      </c>
      <c r="H1380" s="53">
        <v>0</v>
      </c>
      <c r="I1380" s="53" t="e">
        <f t="shared" si="192"/>
        <v>#DIV/0!</v>
      </c>
      <c r="J1380" s="53" t="e">
        <f t="shared" si="193"/>
        <v>#DIV/0!</v>
      </c>
      <c r="K1380" s="53">
        <f t="shared" si="194"/>
        <v>0</v>
      </c>
      <c r="L1380" s="53">
        <f t="shared" si="195"/>
        <v>0</v>
      </c>
      <c r="M1380" s="53">
        <f t="shared" si="195"/>
        <v>0</v>
      </c>
      <c r="N1380" s="53" t="e">
        <f t="shared" si="196"/>
        <v>#DIV/0!</v>
      </c>
    </row>
    <row r="1381" spans="1:14" ht="15" customHeight="1" x14ac:dyDescent="0.2">
      <c r="A1381" s="58">
        <v>10</v>
      </c>
      <c r="B1381" s="61" t="s">
        <v>23</v>
      </c>
      <c r="C1381" s="53">
        <v>0</v>
      </c>
      <c r="D1381" s="53">
        <v>0</v>
      </c>
      <c r="E1381" s="53">
        <v>0</v>
      </c>
      <c r="F1381" s="53">
        <v>0</v>
      </c>
      <c r="G1381" s="53">
        <v>0</v>
      </c>
      <c r="H1381" s="53">
        <v>0</v>
      </c>
      <c r="I1381" s="53" t="e">
        <f t="shared" si="192"/>
        <v>#DIV/0!</v>
      </c>
      <c r="J1381" s="53" t="e">
        <f t="shared" si="193"/>
        <v>#DIV/0!</v>
      </c>
      <c r="K1381" s="53">
        <f t="shared" si="194"/>
        <v>0</v>
      </c>
      <c r="L1381" s="53">
        <f t="shared" si="195"/>
        <v>0</v>
      </c>
      <c r="M1381" s="53">
        <f t="shared" si="195"/>
        <v>0</v>
      </c>
      <c r="N1381" s="53" t="e">
        <f t="shared" si="196"/>
        <v>#DIV/0!</v>
      </c>
    </row>
    <row r="1382" spans="1:14" ht="15" customHeight="1" x14ac:dyDescent="0.2">
      <c r="A1382" s="58">
        <v>11</v>
      </c>
      <c r="B1382" s="61" t="s">
        <v>24</v>
      </c>
      <c r="C1382" s="53">
        <v>0</v>
      </c>
      <c r="D1382" s="53">
        <v>0</v>
      </c>
      <c r="E1382" s="53">
        <v>0</v>
      </c>
      <c r="F1382" s="53">
        <v>0</v>
      </c>
      <c r="G1382" s="53">
        <v>0</v>
      </c>
      <c r="H1382" s="53">
        <v>0</v>
      </c>
      <c r="I1382" s="53" t="e">
        <f t="shared" si="192"/>
        <v>#DIV/0!</v>
      </c>
      <c r="J1382" s="53" t="e">
        <f t="shared" si="193"/>
        <v>#DIV/0!</v>
      </c>
      <c r="K1382" s="53">
        <f t="shared" si="194"/>
        <v>0</v>
      </c>
      <c r="L1382" s="53">
        <f t="shared" si="195"/>
        <v>0</v>
      </c>
      <c r="M1382" s="53">
        <f t="shared" si="195"/>
        <v>0</v>
      </c>
      <c r="N1382" s="53" t="e">
        <f t="shared" si="196"/>
        <v>#DIV/0!</v>
      </c>
    </row>
    <row r="1383" spans="1:14" ht="15" customHeight="1" x14ac:dyDescent="0.2">
      <c r="A1383" s="58">
        <v>12</v>
      </c>
      <c r="B1383" s="61" t="s">
        <v>25</v>
      </c>
      <c r="C1383" s="53">
        <v>0</v>
      </c>
      <c r="D1383" s="53">
        <v>0</v>
      </c>
      <c r="E1383" s="53">
        <v>0</v>
      </c>
      <c r="F1383" s="53">
        <v>0</v>
      </c>
      <c r="G1383" s="53">
        <v>0</v>
      </c>
      <c r="H1383" s="53">
        <v>0</v>
      </c>
      <c r="I1383" s="53" t="e">
        <f t="shared" si="192"/>
        <v>#DIV/0!</v>
      </c>
      <c r="J1383" s="53" t="e">
        <f t="shared" si="193"/>
        <v>#DIV/0!</v>
      </c>
      <c r="K1383" s="53">
        <f t="shared" si="194"/>
        <v>0</v>
      </c>
      <c r="L1383" s="53">
        <f t="shared" si="195"/>
        <v>0</v>
      </c>
      <c r="M1383" s="53">
        <f t="shared" si="195"/>
        <v>0</v>
      </c>
      <c r="N1383" s="53" t="e">
        <f t="shared" si="196"/>
        <v>#DIV/0!</v>
      </c>
    </row>
    <row r="1384" spans="1:14" ht="15" customHeight="1" x14ac:dyDescent="0.2">
      <c r="A1384" s="58">
        <v>13</v>
      </c>
      <c r="B1384" s="61" t="s">
        <v>26</v>
      </c>
      <c r="C1384" s="53">
        <v>209.30703237512387</v>
      </c>
      <c r="D1384" s="53">
        <v>26.302967624876146</v>
      </c>
      <c r="E1384" s="53">
        <v>98</v>
      </c>
      <c r="F1384" s="53">
        <v>175.15</v>
      </c>
      <c r="G1384" s="53">
        <v>0</v>
      </c>
      <c r="H1384" s="53">
        <v>0</v>
      </c>
      <c r="I1384" s="53">
        <f t="shared" si="192"/>
        <v>83.680895960577658</v>
      </c>
      <c r="J1384" s="53">
        <f t="shared" si="193"/>
        <v>0</v>
      </c>
      <c r="K1384" s="53">
        <f t="shared" si="194"/>
        <v>235.61</v>
      </c>
      <c r="L1384" s="53">
        <f t="shared" si="195"/>
        <v>98</v>
      </c>
      <c r="M1384" s="53">
        <f t="shared" si="195"/>
        <v>175.15</v>
      </c>
      <c r="N1384" s="53">
        <f t="shared" si="196"/>
        <v>74.338949959679127</v>
      </c>
    </row>
    <row r="1385" spans="1:14" ht="15" customHeight="1" x14ac:dyDescent="0.2">
      <c r="A1385" s="58">
        <v>14</v>
      </c>
      <c r="B1385" s="61" t="s">
        <v>27</v>
      </c>
      <c r="C1385" s="53">
        <v>0</v>
      </c>
      <c r="D1385" s="53">
        <v>0</v>
      </c>
      <c r="E1385" s="53">
        <v>0</v>
      </c>
      <c r="F1385" s="53">
        <v>0</v>
      </c>
      <c r="G1385" s="53">
        <v>0</v>
      </c>
      <c r="H1385" s="53">
        <v>0</v>
      </c>
      <c r="I1385" s="53" t="e">
        <f t="shared" si="192"/>
        <v>#DIV/0!</v>
      </c>
      <c r="J1385" s="53" t="e">
        <f t="shared" si="193"/>
        <v>#DIV/0!</v>
      </c>
      <c r="K1385" s="53">
        <f t="shared" si="194"/>
        <v>0</v>
      </c>
      <c r="L1385" s="53">
        <f t="shared" si="195"/>
        <v>0</v>
      </c>
      <c r="M1385" s="53">
        <f t="shared" si="195"/>
        <v>0</v>
      </c>
      <c r="N1385" s="53" t="e">
        <f t="shared" si="196"/>
        <v>#DIV/0!</v>
      </c>
    </row>
    <row r="1386" spans="1:14" ht="15" customHeight="1" x14ac:dyDescent="0.2">
      <c r="A1386" s="58">
        <v>15</v>
      </c>
      <c r="B1386" s="61" t="s">
        <v>28</v>
      </c>
      <c r="C1386" s="53">
        <v>2999.9985485165598</v>
      </c>
      <c r="D1386" s="53">
        <v>3000.0014514834402</v>
      </c>
      <c r="E1386" s="53">
        <v>910</v>
      </c>
      <c r="F1386" s="53">
        <v>1193</v>
      </c>
      <c r="G1386" s="53">
        <v>0</v>
      </c>
      <c r="H1386" s="53">
        <v>0</v>
      </c>
      <c r="I1386" s="53">
        <f t="shared" si="192"/>
        <v>39.766685906895354</v>
      </c>
      <c r="J1386" s="53">
        <f t="shared" si="193"/>
        <v>0</v>
      </c>
      <c r="K1386" s="53">
        <f t="shared" si="194"/>
        <v>6000</v>
      </c>
      <c r="L1386" s="53">
        <f t="shared" si="195"/>
        <v>910</v>
      </c>
      <c r="M1386" s="53">
        <f t="shared" si="195"/>
        <v>1193</v>
      </c>
      <c r="N1386" s="53">
        <f t="shared" si="196"/>
        <v>19.883333333333333</v>
      </c>
    </row>
    <row r="1387" spans="1:14" ht="15" customHeight="1" x14ac:dyDescent="0.2">
      <c r="A1387" s="58">
        <v>16</v>
      </c>
      <c r="B1387" s="61" t="s">
        <v>29</v>
      </c>
      <c r="C1387" s="53">
        <v>0</v>
      </c>
      <c r="D1387" s="53">
        <v>0</v>
      </c>
      <c r="E1387" s="53">
        <v>0</v>
      </c>
      <c r="F1387" s="53">
        <v>0</v>
      </c>
      <c r="G1387" s="53">
        <v>0</v>
      </c>
      <c r="H1387" s="53">
        <v>0</v>
      </c>
      <c r="I1387" s="53" t="e">
        <f t="shared" si="192"/>
        <v>#DIV/0!</v>
      </c>
      <c r="J1387" s="53" t="e">
        <f t="shared" si="193"/>
        <v>#DIV/0!</v>
      </c>
      <c r="K1387" s="53">
        <f t="shared" si="194"/>
        <v>0</v>
      </c>
      <c r="L1387" s="53">
        <f t="shared" si="195"/>
        <v>0</v>
      </c>
      <c r="M1387" s="53">
        <f t="shared" si="195"/>
        <v>0</v>
      </c>
      <c r="N1387" s="53" t="e">
        <f t="shared" si="196"/>
        <v>#DIV/0!</v>
      </c>
    </row>
    <row r="1388" spans="1:14" ht="15" customHeight="1" x14ac:dyDescent="0.2">
      <c r="A1388" s="58">
        <v>17</v>
      </c>
      <c r="B1388" s="61" t="s">
        <v>30</v>
      </c>
      <c r="C1388" s="53">
        <v>0</v>
      </c>
      <c r="D1388" s="53">
        <v>0</v>
      </c>
      <c r="E1388" s="53">
        <v>0</v>
      </c>
      <c r="F1388" s="53">
        <v>0</v>
      </c>
      <c r="G1388" s="53">
        <v>0</v>
      </c>
      <c r="H1388" s="53">
        <v>0</v>
      </c>
      <c r="I1388" s="53" t="e">
        <f t="shared" si="192"/>
        <v>#DIV/0!</v>
      </c>
      <c r="J1388" s="53" t="e">
        <f t="shared" si="193"/>
        <v>#DIV/0!</v>
      </c>
      <c r="K1388" s="53">
        <f t="shared" si="194"/>
        <v>0</v>
      </c>
      <c r="L1388" s="53">
        <f t="shared" ref="L1388:M1403" si="197">E1388+G1388</f>
        <v>0</v>
      </c>
      <c r="M1388" s="53">
        <f t="shared" si="197"/>
        <v>0</v>
      </c>
      <c r="N1388" s="53" t="e">
        <f t="shared" si="196"/>
        <v>#DIV/0!</v>
      </c>
    </row>
    <row r="1389" spans="1:14" ht="15" customHeight="1" x14ac:dyDescent="0.2">
      <c r="A1389" s="58">
        <v>18</v>
      </c>
      <c r="B1389" s="65" t="s">
        <v>31</v>
      </c>
      <c r="C1389" s="53">
        <v>0</v>
      </c>
      <c r="D1389" s="53">
        <v>0</v>
      </c>
      <c r="E1389" s="53">
        <v>0</v>
      </c>
      <c r="F1389" s="53">
        <v>0</v>
      </c>
      <c r="G1389" s="53">
        <v>0</v>
      </c>
      <c r="H1389" s="53">
        <v>0</v>
      </c>
      <c r="I1389" s="53" t="e">
        <f t="shared" si="192"/>
        <v>#DIV/0!</v>
      </c>
      <c r="J1389" s="53" t="e">
        <f t="shared" si="193"/>
        <v>#DIV/0!</v>
      </c>
      <c r="K1389" s="53">
        <f t="shared" si="194"/>
        <v>0</v>
      </c>
      <c r="L1389" s="53">
        <f t="shared" si="197"/>
        <v>0</v>
      </c>
      <c r="M1389" s="53">
        <f t="shared" si="197"/>
        <v>0</v>
      </c>
      <c r="N1389" s="53" t="e">
        <f t="shared" si="196"/>
        <v>#DIV/0!</v>
      </c>
    </row>
    <row r="1390" spans="1:14" ht="15" customHeight="1" x14ac:dyDescent="0.2">
      <c r="A1390" s="58">
        <v>19</v>
      </c>
      <c r="B1390" s="61" t="s">
        <v>32</v>
      </c>
      <c r="C1390" s="53">
        <v>95.7</v>
      </c>
      <c r="D1390" s="53">
        <v>14.299999999999997</v>
      </c>
      <c r="E1390" s="53">
        <v>17</v>
      </c>
      <c r="F1390" s="53">
        <v>48.09</v>
      </c>
      <c r="G1390" s="53">
        <v>0</v>
      </c>
      <c r="H1390" s="53">
        <v>0</v>
      </c>
      <c r="I1390" s="53">
        <f t="shared" si="192"/>
        <v>50.250783699059568</v>
      </c>
      <c r="J1390" s="53">
        <f t="shared" si="193"/>
        <v>0</v>
      </c>
      <c r="K1390" s="53">
        <f t="shared" si="194"/>
        <v>110</v>
      </c>
      <c r="L1390" s="53">
        <f t="shared" si="197"/>
        <v>17</v>
      </c>
      <c r="M1390" s="53">
        <f t="shared" si="197"/>
        <v>48.09</v>
      </c>
      <c r="N1390" s="53">
        <f t="shared" si="196"/>
        <v>43.718181818181826</v>
      </c>
    </row>
    <row r="1391" spans="1:14" ht="15" customHeight="1" x14ac:dyDescent="0.2">
      <c r="A1391" s="58">
        <v>20</v>
      </c>
      <c r="B1391" s="61" t="s">
        <v>33</v>
      </c>
      <c r="C1391" s="53">
        <v>0</v>
      </c>
      <c r="D1391" s="53">
        <v>0</v>
      </c>
      <c r="E1391" s="53">
        <v>0</v>
      </c>
      <c r="F1391" s="53">
        <v>0</v>
      </c>
      <c r="G1391" s="53">
        <v>0</v>
      </c>
      <c r="H1391" s="53">
        <v>0</v>
      </c>
      <c r="I1391" s="53" t="e">
        <f t="shared" si="192"/>
        <v>#DIV/0!</v>
      </c>
      <c r="J1391" s="53" t="e">
        <f t="shared" si="193"/>
        <v>#DIV/0!</v>
      </c>
      <c r="K1391" s="53">
        <f t="shared" si="194"/>
        <v>0</v>
      </c>
      <c r="L1391" s="53">
        <f t="shared" si="197"/>
        <v>0</v>
      </c>
      <c r="M1391" s="53">
        <f t="shared" si="197"/>
        <v>0</v>
      </c>
      <c r="N1391" s="53" t="e">
        <f t="shared" si="196"/>
        <v>#DIV/0!</v>
      </c>
    </row>
    <row r="1392" spans="1:14" ht="15" customHeight="1" x14ac:dyDescent="0.2">
      <c r="A1392" s="58">
        <v>21</v>
      </c>
      <c r="B1392" s="61" t="s">
        <v>34</v>
      </c>
      <c r="C1392" s="53">
        <v>0</v>
      </c>
      <c r="D1392" s="53">
        <v>0</v>
      </c>
      <c r="E1392" s="53">
        <v>0</v>
      </c>
      <c r="F1392" s="53">
        <v>0</v>
      </c>
      <c r="G1392" s="53">
        <v>0</v>
      </c>
      <c r="H1392" s="53">
        <v>0</v>
      </c>
      <c r="I1392" s="53" t="e">
        <f t="shared" si="192"/>
        <v>#DIV/0!</v>
      </c>
      <c r="J1392" s="53" t="e">
        <f t="shared" si="193"/>
        <v>#DIV/0!</v>
      </c>
      <c r="K1392" s="53">
        <f t="shared" si="194"/>
        <v>0</v>
      </c>
      <c r="L1392" s="53">
        <f t="shared" si="197"/>
        <v>0</v>
      </c>
      <c r="M1392" s="53">
        <f t="shared" si="197"/>
        <v>0</v>
      </c>
      <c r="N1392" s="53" t="e">
        <f t="shared" si="196"/>
        <v>#DIV/0!</v>
      </c>
    </row>
    <row r="1393" spans="1:14" ht="15" customHeight="1" x14ac:dyDescent="0.2">
      <c r="A1393" s="58">
        <v>22</v>
      </c>
      <c r="B1393" s="61" t="s">
        <v>35</v>
      </c>
      <c r="C1393" s="53">
        <v>334.25333333333333</v>
      </c>
      <c r="D1393" s="53">
        <v>144.33666666666664</v>
      </c>
      <c r="E1393" s="53">
        <v>19</v>
      </c>
      <c r="F1393" s="53">
        <v>71</v>
      </c>
      <c r="G1393" s="53">
        <v>0</v>
      </c>
      <c r="H1393" s="53">
        <v>0</v>
      </c>
      <c r="I1393" s="53">
        <f t="shared" si="192"/>
        <v>21.241373808289122</v>
      </c>
      <c r="J1393" s="53">
        <f t="shared" si="193"/>
        <v>0</v>
      </c>
      <c r="K1393" s="53">
        <f t="shared" si="194"/>
        <v>478.59</v>
      </c>
      <c r="L1393" s="53">
        <f t="shared" si="197"/>
        <v>19</v>
      </c>
      <c r="M1393" s="53">
        <f t="shared" si="197"/>
        <v>71</v>
      </c>
      <c r="N1393" s="53">
        <f t="shared" si="196"/>
        <v>14.835245199440022</v>
      </c>
    </row>
    <row r="1394" spans="1:14" ht="15" customHeight="1" x14ac:dyDescent="0.2">
      <c r="A1394" s="58">
        <v>23</v>
      </c>
      <c r="B1394" s="61" t="s">
        <v>36</v>
      </c>
      <c r="C1394" s="53">
        <v>1393.0052547728653</v>
      </c>
      <c r="D1394" s="53">
        <v>596.99474522713467</v>
      </c>
      <c r="E1394" s="53">
        <v>36</v>
      </c>
      <c r="F1394" s="53">
        <v>70.099999999999994</v>
      </c>
      <c r="G1394" s="53">
        <v>0</v>
      </c>
      <c r="H1394" s="53">
        <v>0</v>
      </c>
      <c r="I1394" s="53">
        <f t="shared" si="192"/>
        <v>5.0322853958960874</v>
      </c>
      <c r="J1394" s="53">
        <f t="shared" si="193"/>
        <v>0</v>
      </c>
      <c r="K1394" s="53">
        <f t="shared" si="194"/>
        <v>1990</v>
      </c>
      <c r="L1394" s="53">
        <f t="shared" si="197"/>
        <v>36</v>
      </c>
      <c r="M1394" s="53">
        <f t="shared" si="197"/>
        <v>70.099999999999994</v>
      </c>
      <c r="N1394" s="53">
        <f t="shared" si="196"/>
        <v>3.5226130653266332</v>
      </c>
    </row>
    <row r="1395" spans="1:14" ht="15" customHeight="1" x14ac:dyDescent="0.2">
      <c r="A1395" s="58">
        <v>24</v>
      </c>
      <c r="B1395" s="59" t="s">
        <v>37</v>
      </c>
      <c r="C1395" s="53">
        <v>83.377939999999995</v>
      </c>
      <c r="D1395" s="53">
        <v>21.63206000000001</v>
      </c>
      <c r="E1395" s="53">
        <v>0</v>
      </c>
      <c r="F1395" s="53">
        <v>0</v>
      </c>
      <c r="G1395" s="53">
        <v>0</v>
      </c>
      <c r="H1395" s="53">
        <v>0</v>
      </c>
      <c r="I1395" s="53">
        <f t="shared" si="192"/>
        <v>0</v>
      </c>
      <c r="J1395" s="53">
        <f t="shared" si="193"/>
        <v>0</v>
      </c>
      <c r="K1395" s="53">
        <f t="shared" si="194"/>
        <v>105.01</v>
      </c>
      <c r="L1395" s="53">
        <f t="shared" si="197"/>
        <v>0</v>
      </c>
      <c r="M1395" s="53">
        <f t="shared" si="197"/>
        <v>0</v>
      </c>
      <c r="N1395" s="53">
        <f t="shared" si="196"/>
        <v>0</v>
      </c>
    </row>
    <row r="1396" spans="1:14" ht="15" customHeight="1" x14ac:dyDescent="0.2">
      <c r="A1396" s="58">
        <v>25</v>
      </c>
      <c r="B1396" s="61" t="s">
        <v>38</v>
      </c>
      <c r="C1396" s="53">
        <v>0</v>
      </c>
      <c r="D1396" s="53">
        <v>0</v>
      </c>
      <c r="E1396" s="53">
        <v>0</v>
      </c>
      <c r="F1396" s="53">
        <v>0</v>
      </c>
      <c r="G1396" s="53">
        <v>0</v>
      </c>
      <c r="H1396" s="53">
        <v>0</v>
      </c>
      <c r="I1396" s="53" t="e">
        <f t="shared" si="192"/>
        <v>#DIV/0!</v>
      </c>
      <c r="J1396" s="53" t="e">
        <f t="shared" si="193"/>
        <v>#DIV/0!</v>
      </c>
      <c r="K1396" s="53">
        <f t="shared" si="194"/>
        <v>0</v>
      </c>
      <c r="L1396" s="53">
        <f t="shared" si="197"/>
        <v>0</v>
      </c>
      <c r="M1396" s="53">
        <f t="shared" si="197"/>
        <v>0</v>
      </c>
      <c r="N1396" s="53" t="e">
        <f t="shared" si="196"/>
        <v>#DIV/0!</v>
      </c>
    </row>
    <row r="1397" spans="1:14" ht="15" customHeight="1" x14ac:dyDescent="0.2">
      <c r="A1397" s="58">
        <v>26</v>
      </c>
      <c r="B1397" s="61" t="s">
        <v>39</v>
      </c>
      <c r="C1397" s="53">
        <v>529.07979858793249</v>
      </c>
      <c r="D1397" s="53">
        <v>284.89020141206754</v>
      </c>
      <c r="E1397" s="53">
        <v>240</v>
      </c>
      <c r="F1397" s="53">
        <v>612</v>
      </c>
      <c r="G1397" s="53">
        <v>0</v>
      </c>
      <c r="H1397" s="53">
        <v>0</v>
      </c>
      <c r="I1397" s="53">
        <f t="shared" si="192"/>
        <v>115.67253212717141</v>
      </c>
      <c r="J1397" s="53">
        <f t="shared" si="193"/>
        <v>0</v>
      </c>
      <c r="K1397" s="53">
        <f t="shared" si="194"/>
        <v>813.97</v>
      </c>
      <c r="L1397" s="53">
        <f t="shared" si="197"/>
        <v>240</v>
      </c>
      <c r="M1397" s="53">
        <f t="shared" si="197"/>
        <v>612</v>
      </c>
      <c r="N1397" s="53">
        <f t="shared" si="196"/>
        <v>75.187046205634118</v>
      </c>
    </row>
    <row r="1398" spans="1:14" ht="15" customHeight="1" x14ac:dyDescent="0.2">
      <c r="A1398" s="58">
        <v>27</v>
      </c>
      <c r="B1398" s="61" t="s">
        <v>40</v>
      </c>
      <c r="C1398" s="53">
        <v>0</v>
      </c>
      <c r="D1398" s="53">
        <v>0</v>
      </c>
      <c r="E1398" s="53">
        <v>1</v>
      </c>
      <c r="F1398" s="53">
        <v>2</v>
      </c>
      <c r="G1398" s="53">
        <v>0</v>
      </c>
      <c r="H1398" s="53">
        <v>0</v>
      </c>
      <c r="I1398" s="53" t="e">
        <f t="shared" si="192"/>
        <v>#DIV/0!</v>
      </c>
      <c r="J1398" s="53" t="e">
        <f t="shared" si="193"/>
        <v>#DIV/0!</v>
      </c>
      <c r="K1398" s="53">
        <f t="shared" si="194"/>
        <v>0</v>
      </c>
      <c r="L1398" s="53">
        <f t="shared" si="197"/>
        <v>1</v>
      </c>
      <c r="M1398" s="53">
        <f t="shared" si="197"/>
        <v>2</v>
      </c>
      <c r="N1398" s="53" t="e">
        <f t="shared" si="196"/>
        <v>#DIV/0!</v>
      </c>
    </row>
    <row r="1399" spans="1:14" ht="15" customHeight="1" x14ac:dyDescent="0.2">
      <c r="A1399" s="58">
        <v>28</v>
      </c>
      <c r="B1399" s="61" t="s">
        <v>41</v>
      </c>
      <c r="C1399" s="53">
        <v>0</v>
      </c>
      <c r="D1399" s="53">
        <v>0</v>
      </c>
      <c r="E1399" s="53">
        <v>0</v>
      </c>
      <c r="F1399" s="53">
        <v>0</v>
      </c>
      <c r="G1399" s="53">
        <v>0</v>
      </c>
      <c r="H1399" s="53">
        <v>0</v>
      </c>
      <c r="I1399" s="53" t="e">
        <f t="shared" si="192"/>
        <v>#DIV/0!</v>
      </c>
      <c r="J1399" s="53" t="e">
        <f t="shared" si="193"/>
        <v>#DIV/0!</v>
      </c>
      <c r="K1399" s="53">
        <f t="shared" si="194"/>
        <v>0</v>
      </c>
      <c r="L1399" s="53">
        <f t="shared" si="197"/>
        <v>0</v>
      </c>
      <c r="M1399" s="53">
        <f t="shared" si="197"/>
        <v>0</v>
      </c>
      <c r="N1399" s="53" t="e">
        <f t="shared" si="196"/>
        <v>#DIV/0!</v>
      </c>
    </row>
    <row r="1400" spans="1:14" ht="15" customHeight="1" x14ac:dyDescent="0.2">
      <c r="A1400" s="58">
        <v>29</v>
      </c>
      <c r="B1400" s="61" t="s">
        <v>42</v>
      </c>
      <c r="C1400" s="53">
        <v>4847.4911753371871</v>
      </c>
      <c r="D1400" s="53">
        <v>3552.6688246628128</v>
      </c>
      <c r="E1400" s="53">
        <v>568</v>
      </c>
      <c r="F1400" s="53">
        <v>1531</v>
      </c>
      <c r="G1400" s="53">
        <v>0</v>
      </c>
      <c r="H1400" s="53">
        <v>0</v>
      </c>
      <c r="I1400" s="53">
        <f t="shared" si="192"/>
        <v>31.583347851963961</v>
      </c>
      <c r="J1400" s="53">
        <f t="shared" si="193"/>
        <v>0</v>
      </c>
      <c r="K1400" s="53">
        <f t="shared" si="194"/>
        <v>8400.16</v>
      </c>
      <c r="L1400" s="53">
        <f t="shared" si="197"/>
        <v>568</v>
      </c>
      <c r="M1400" s="53">
        <f t="shared" si="197"/>
        <v>1531</v>
      </c>
      <c r="N1400" s="53">
        <f t="shared" si="196"/>
        <v>18.225843317270147</v>
      </c>
    </row>
    <row r="1401" spans="1:14" ht="15" customHeight="1" x14ac:dyDescent="0.2">
      <c r="A1401" s="58">
        <v>30</v>
      </c>
      <c r="B1401" s="61" t="s">
        <v>43</v>
      </c>
      <c r="C1401" s="53">
        <v>194.57142857142858</v>
      </c>
      <c r="D1401" s="53">
        <v>75.428571428571416</v>
      </c>
      <c r="E1401" s="53">
        <v>86</v>
      </c>
      <c r="F1401" s="53">
        <v>120</v>
      </c>
      <c r="G1401" s="53">
        <v>0</v>
      </c>
      <c r="H1401" s="53">
        <v>0</v>
      </c>
      <c r="I1401" s="53">
        <f t="shared" si="192"/>
        <v>61.67400881057268</v>
      </c>
      <c r="J1401" s="53">
        <f t="shared" si="193"/>
        <v>0</v>
      </c>
      <c r="K1401" s="53">
        <f t="shared" si="194"/>
        <v>270</v>
      </c>
      <c r="L1401" s="53">
        <f t="shared" si="197"/>
        <v>86</v>
      </c>
      <c r="M1401" s="53">
        <f t="shared" si="197"/>
        <v>120</v>
      </c>
      <c r="N1401" s="53">
        <f t="shared" si="196"/>
        <v>44.444444444444443</v>
      </c>
    </row>
    <row r="1402" spans="1:14" ht="15" customHeight="1" x14ac:dyDescent="0.2">
      <c r="A1402" s="58">
        <v>31</v>
      </c>
      <c r="B1402" s="61" t="s">
        <v>44</v>
      </c>
      <c r="C1402" s="53">
        <v>0</v>
      </c>
      <c r="D1402" s="53">
        <v>0</v>
      </c>
      <c r="E1402" s="53">
        <v>0</v>
      </c>
      <c r="F1402" s="53">
        <v>0</v>
      </c>
      <c r="G1402" s="53">
        <v>0</v>
      </c>
      <c r="H1402" s="53">
        <v>0</v>
      </c>
      <c r="I1402" s="53" t="e">
        <f t="shared" si="192"/>
        <v>#DIV/0!</v>
      </c>
      <c r="J1402" s="53" t="e">
        <f t="shared" si="193"/>
        <v>#DIV/0!</v>
      </c>
      <c r="K1402" s="53">
        <f t="shared" si="194"/>
        <v>0</v>
      </c>
      <c r="L1402" s="53">
        <f t="shared" si="197"/>
        <v>0</v>
      </c>
      <c r="M1402" s="53">
        <f t="shared" si="197"/>
        <v>0</v>
      </c>
      <c r="N1402" s="53" t="e">
        <f t="shared" si="196"/>
        <v>#DIV/0!</v>
      </c>
    </row>
    <row r="1403" spans="1:14" ht="15" customHeight="1" x14ac:dyDescent="0.2">
      <c r="A1403" s="58">
        <v>32</v>
      </c>
      <c r="B1403" s="61" t="s">
        <v>45</v>
      </c>
      <c r="C1403" s="53">
        <v>416.82880565587345</v>
      </c>
      <c r="D1403" s="53">
        <v>969.17119434412655</v>
      </c>
      <c r="E1403" s="53">
        <v>297</v>
      </c>
      <c r="F1403" s="53">
        <v>598.96</v>
      </c>
      <c r="G1403" s="53">
        <v>0</v>
      </c>
      <c r="H1403" s="53">
        <v>0</v>
      </c>
      <c r="I1403" s="53">
        <f t="shared" si="192"/>
        <v>143.69448365199858</v>
      </c>
      <c r="J1403" s="53">
        <f t="shared" si="193"/>
        <v>0</v>
      </c>
      <c r="K1403" s="53">
        <f t="shared" si="194"/>
        <v>1386</v>
      </c>
      <c r="L1403" s="53">
        <f t="shared" si="197"/>
        <v>297</v>
      </c>
      <c r="M1403" s="53">
        <f t="shared" si="197"/>
        <v>598.96</v>
      </c>
      <c r="N1403" s="53">
        <f t="shared" si="196"/>
        <v>43.215007215007219</v>
      </c>
    </row>
    <row r="1404" spans="1:14" ht="15" customHeight="1" x14ac:dyDescent="0.2">
      <c r="A1404" s="58">
        <v>33</v>
      </c>
      <c r="B1404" s="61" t="s">
        <v>46</v>
      </c>
      <c r="C1404" s="53">
        <v>41.348757272727276</v>
      </c>
      <c r="D1404" s="53">
        <v>13.191242727272723</v>
      </c>
      <c r="E1404" s="53">
        <v>0</v>
      </c>
      <c r="F1404" s="53">
        <v>0</v>
      </c>
      <c r="G1404" s="53">
        <v>0</v>
      </c>
      <c r="H1404" s="53">
        <v>0</v>
      </c>
      <c r="I1404" s="53">
        <f t="shared" si="192"/>
        <v>0</v>
      </c>
      <c r="J1404" s="53">
        <f t="shared" si="193"/>
        <v>0</v>
      </c>
      <c r="K1404" s="53">
        <f t="shared" si="194"/>
        <v>54.54</v>
      </c>
      <c r="L1404" s="53">
        <f t="shared" ref="L1404:M1407" si="198">E1404+G1404</f>
        <v>0</v>
      </c>
      <c r="M1404" s="53">
        <f t="shared" si="198"/>
        <v>0</v>
      </c>
      <c r="N1404" s="53">
        <f t="shared" si="196"/>
        <v>0</v>
      </c>
    </row>
    <row r="1405" spans="1:14" ht="15" customHeight="1" x14ac:dyDescent="0.2">
      <c r="A1405" s="58">
        <v>34</v>
      </c>
      <c r="B1405" s="61" t="s">
        <v>47</v>
      </c>
      <c r="C1405" s="53">
        <v>0</v>
      </c>
      <c r="D1405" s="53">
        <v>0</v>
      </c>
      <c r="E1405" s="53">
        <v>0</v>
      </c>
      <c r="F1405" s="53">
        <v>0</v>
      </c>
      <c r="G1405" s="53">
        <v>0</v>
      </c>
      <c r="H1405" s="53">
        <v>0</v>
      </c>
      <c r="I1405" s="53" t="e">
        <f t="shared" si="192"/>
        <v>#DIV/0!</v>
      </c>
      <c r="J1405" s="53" t="e">
        <f t="shared" si="193"/>
        <v>#DIV/0!</v>
      </c>
      <c r="K1405" s="53">
        <f t="shared" si="194"/>
        <v>0</v>
      </c>
      <c r="L1405" s="53">
        <f t="shared" si="198"/>
        <v>0</v>
      </c>
      <c r="M1405" s="53">
        <f t="shared" si="198"/>
        <v>0</v>
      </c>
      <c r="N1405" s="53" t="e">
        <f t="shared" si="196"/>
        <v>#DIV/0!</v>
      </c>
    </row>
    <row r="1406" spans="1:14" ht="15" customHeight="1" x14ac:dyDescent="0.2">
      <c r="A1406" s="58">
        <v>35</v>
      </c>
      <c r="B1406" s="61" t="s">
        <v>48</v>
      </c>
      <c r="C1406" s="53">
        <v>0</v>
      </c>
      <c r="D1406" s="53">
        <v>0</v>
      </c>
      <c r="E1406" s="53">
        <v>0</v>
      </c>
      <c r="F1406" s="53">
        <v>0</v>
      </c>
      <c r="G1406" s="53">
        <v>0</v>
      </c>
      <c r="H1406" s="53">
        <v>0</v>
      </c>
      <c r="I1406" s="53" t="e">
        <f t="shared" si="192"/>
        <v>#DIV/0!</v>
      </c>
      <c r="J1406" s="53" t="e">
        <f t="shared" si="193"/>
        <v>#DIV/0!</v>
      </c>
      <c r="K1406" s="53">
        <f t="shared" si="194"/>
        <v>0</v>
      </c>
      <c r="L1406" s="53">
        <f t="shared" si="198"/>
        <v>0</v>
      </c>
      <c r="M1406" s="53">
        <f t="shared" si="198"/>
        <v>0</v>
      </c>
      <c r="N1406" s="53" t="e">
        <f t="shared" si="196"/>
        <v>#DIV/0!</v>
      </c>
    </row>
    <row r="1407" spans="1:14" ht="15" customHeight="1" x14ac:dyDescent="0.2">
      <c r="A1407" s="58">
        <v>36</v>
      </c>
      <c r="B1407" s="61" t="s">
        <v>49</v>
      </c>
      <c r="C1407" s="53">
        <v>0</v>
      </c>
      <c r="D1407" s="53">
        <v>0</v>
      </c>
      <c r="E1407" s="53">
        <v>0</v>
      </c>
      <c r="F1407" s="53">
        <v>0</v>
      </c>
      <c r="G1407" s="53">
        <v>0</v>
      </c>
      <c r="H1407" s="53">
        <v>0</v>
      </c>
      <c r="I1407" s="53" t="e">
        <f t="shared" si="192"/>
        <v>#DIV/0!</v>
      </c>
      <c r="J1407" s="53" t="e">
        <f t="shared" si="193"/>
        <v>#DIV/0!</v>
      </c>
      <c r="K1407" s="53">
        <f t="shared" si="194"/>
        <v>0</v>
      </c>
      <c r="L1407" s="53">
        <f t="shared" si="198"/>
        <v>0</v>
      </c>
      <c r="M1407" s="53">
        <f t="shared" si="198"/>
        <v>0</v>
      </c>
      <c r="N1407" s="53" t="e">
        <f t="shared" si="196"/>
        <v>#DIV/0!</v>
      </c>
    </row>
    <row r="1408" spans="1:14" ht="15" customHeight="1" x14ac:dyDescent="0.2">
      <c r="A1408" s="66"/>
      <c r="B1408" s="67" t="s">
        <v>6</v>
      </c>
      <c r="C1408" s="54">
        <f t="shared" ref="C1408:H1408" si="199">SUM(C1372:C1407)</f>
        <v>13540.834416047723</v>
      </c>
      <c r="D1408" s="54">
        <f t="shared" si="199"/>
        <v>9466.4255839522775</v>
      </c>
      <c r="E1408" s="54">
        <f t="shared" si="199"/>
        <v>2828</v>
      </c>
      <c r="F1408" s="54">
        <f t="shared" si="199"/>
        <v>6142.89</v>
      </c>
      <c r="G1408" s="54">
        <f t="shared" si="199"/>
        <v>0</v>
      </c>
      <c r="H1408" s="54">
        <f t="shared" si="199"/>
        <v>0</v>
      </c>
      <c r="I1408" s="54">
        <f>(F1408/C1408)*100</f>
        <v>45.365668106241991</v>
      </c>
      <c r="J1408" s="54">
        <f>(H1408/D1408)*100</f>
        <v>0</v>
      </c>
      <c r="K1408" s="54">
        <f>C1408+D1408</f>
        <v>23007.260000000002</v>
      </c>
      <c r="L1408" s="54">
        <f>E1408+G1408</f>
        <v>2828</v>
      </c>
      <c r="M1408" s="54">
        <f>F1408+H1408</f>
        <v>6142.89</v>
      </c>
      <c r="N1408" s="54">
        <f>(M1408/K1408)*100</f>
        <v>26.699789544691544</v>
      </c>
    </row>
    <row r="1409" spans="1:14" ht="15" customHeight="1" x14ac:dyDescent="0.2">
      <c r="A1409" s="109" t="s">
        <v>87</v>
      </c>
      <c r="B1409" s="109"/>
      <c r="C1409" s="109"/>
      <c r="D1409" s="109"/>
      <c r="E1409" s="109"/>
      <c r="F1409" s="109"/>
      <c r="G1409" s="109"/>
      <c r="H1409" s="109"/>
      <c r="I1409" s="109"/>
      <c r="J1409" s="109"/>
      <c r="K1409" s="109"/>
      <c r="L1409" s="109"/>
      <c r="M1409" s="109"/>
      <c r="N1409" s="109"/>
    </row>
    <row r="1410" spans="1:14" ht="15" customHeight="1" x14ac:dyDescent="0.2">
      <c r="A1410" s="110"/>
      <c r="B1410" s="110"/>
      <c r="C1410" s="110"/>
      <c r="D1410" s="110"/>
      <c r="E1410" s="110"/>
      <c r="F1410" s="110"/>
      <c r="G1410" s="110"/>
      <c r="H1410" s="110"/>
      <c r="I1410" s="110"/>
      <c r="J1410" s="110"/>
      <c r="K1410" s="110"/>
      <c r="L1410" s="110"/>
      <c r="M1410" s="110"/>
      <c r="N1410" s="110"/>
    </row>
    <row r="1411" spans="1:14" ht="15" customHeight="1" x14ac:dyDescent="0.2">
      <c r="A1411" s="111" t="str">
        <f>A3</f>
        <v>Disbursements under Crop Loans - 30.09.2020</v>
      </c>
      <c r="B1411" s="111"/>
      <c r="C1411" s="111"/>
      <c r="D1411" s="111"/>
      <c r="E1411" s="111"/>
      <c r="F1411" s="111"/>
      <c r="G1411" s="111"/>
      <c r="H1411" s="111"/>
      <c r="I1411" s="111"/>
      <c r="J1411" s="111"/>
      <c r="K1411" s="111"/>
      <c r="L1411" s="111"/>
      <c r="M1411" s="111"/>
      <c r="N1411" s="111"/>
    </row>
    <row r="1412" spans="1:14" ht="15" customHeight="1" x14ac:dyDescent="0.2">
      <c r="A1412" s="56"/>
      <c r="B1412" s="56"/>
      <c r="C1412" s="56"/>
      <c r="D1412" s="56"/>
      <c r="E1412" s="56"/>
      <c r="F1412" s="56"/>
      <c r="G1412" s="56"/>
      <c r="H1412" s="56"/>
      <c r="I1412" s="56"/>
      <c r="J1412" s="56"/>
      <c r="K1412" s="112" t="s">
        <v>2</v>
      </c>
      <c r="L1412" s="112"/>
      <c r="M1412" s="112"/>
      <c r="N1412" s="112"/>
    </row>
    <row r="1413" spans="1:14" ht="39.950000000000003" customHeight="1" x14ac:dyDescent="0.2">
      <c r="A1413" s="113" t="s">
        <v>3</v>
      </c>
      <c r="B1413" s="113" t="s">
        <v>56</v>
      </c>
      <c r="C1413" s="102">
        <f>C4</f>
        <v>0</v>
      </c>
      <c r="D1413" s="102"/>
      <c r="E1413" s="116">
        <f>E4</f>
        <v>0</v>
      </c>
      <c r="F1413" s="117"/>
      <c r="G1413" s="117"/>
      <c r="H1413" s="118"/>
      <c r="I1413" s="102" t="s">
        <v>5</v>
      </c>
      <c r="J1413" s="102"/>
      <c r="K1413" s="102" t="s">
        <v>6</v>
      </c>
      <c r="L1413" s="102"/>
      <c r="M1413" s="102"/>
      <c r="N1413" s="102"/>
    </row>
    <row r="1414" spans="1:14" ht="15" customHeight="1" x14ac:dyDescent="0.2">
      <c r="A1414" s="114"/>
      <c r="B1414" s="114"/>
      <c r="C1414" s="103" t="s">
        <v>7</v>
      </c>
      <c r="D1414" s="103" t="s">
        <v>8</v>
      </c>
      <c r="E1414" s="105" t="s">
        <v>7</v>
      </c>
      <c r="F1414" s="106"/>
      <c r="G1414" s="105" t="s">
        <v>8</v>
      </c>
      <c r="H1414" s="106"/>
      <c r="I1414" s="103" t="s">
        <v>7</v>
      </c>
      <c r="J1414" s="103" t="s">
        <v>8</v>
      </c>
      <c r="K1414" s="103" t="s">
        <v>9</v>
      </c>
      <c r="L1414" s="107" t="s">
        <v>10</v>
      </c>
      <c r="M1414" s="107"/>
      <c r="N1414" s="103" t="s">
        <v>11</v>
      </c>
    </row>
    <row r="1415" spans="1:14" ht="15" customHeight="1" x14ac:dyDescent="0.2">
      <c r="A1415" s="115"/>
      <c r="B1415" s="115"/>
      <c r="C1415" s="104"/>
      <c r="D1415" s="104"/>
      <c r="E1415" s="57" t="s">
        <v>12</v>
      </c>
      <c r="F1415" s="57" t="s">
        <v>13</v>
      </c>
      <c r="G1415" s="57" t="s">
        <v>12</v>
      </c>
      <c r="H1415" s="57" t="s">
        <v>13</v>
      </c>
      <c r="I1415" s="104"/>
      <c r="J1415" s="104"/>
      <c r="K1415" s="104"/>
      <c r="L1415" s="57" t="s">
        <v>12</v>
      </c>
      <c r="M1415" s="57" t="s">
        <v>13</v>
      </c>
      <c r="N1415" s="104"/>
    </row>
    <row r="1416" spans="1:14" ht="15" customHeight="1" x14ac:dyDescent="0.2">
      <c r="A1416" s="58">
        <v>1</v>
      </c>
      <c r="B1416" s="61" t="s">
        <v>14</v>
      </c>
      <c r="C1416" s="53">
        <v>222.98089055223838</v>
      </c>
      <c r="D1416" s="53">
        <v>120.27910944776161</v>
      </c>
      <c r="E1416" s="53">
        <v>89</v>
      </c>
      <c r="F1416" s="53">
        <v>108.26</v>
      </c>
      <c r="G1416" s="53">
        <v>0</v>
      </c>
      <c r="H1416" s="53">
        <v>0</v>
      </c>
      <c r="I1416" s="53">
        <f t="shared" ref="I1416:I1431" si="200">(F1416/C1416)*100</f>
        <v>48.551245683825819</v>
      </c>
      <c r="J1416" s="53">
        <f t="shared" ref="J1416:J1431" si="201">(H1416/D1416)*100</f>
        <v>0</v>
      </c>
      <c r="K1416" s="53">
        <f t="shared" ref="K1416:K1431" si="202">C1416+D1416</f>
        <v>343.26</v>
      </c>
      <c r="L1416" s="53">
        <f t="shared" ref="L1416:M1431" si="203">E1416+G1416</f>
        <v>89</v>
      </c>
      <c r="M1416" s="53">
        <f t="shared" si="203"/>
        <v>108.26</v>
      </c>
      <c r="N1416" s="53">
        <f t="shared" ref="N1416:N1431" si="204">(M1416/K1416)*100</f>
        <v>31.538775272388282</v>
      </c>
    </row>
    <row r="1417" spans="1:14" ht="15" customHeight="1" x14ac:dyDescent="0.2">
      <c r="A1417" s="58">
        <v>2</v>
      </c>
      <c r="B1417" s="61" t="s">
        <v>15</v>
      </c>
      <c r="C1417" s="53">
        <v>0</v>
      </c>
      <c r="D1417" s="53">
        <v>0</v>
      </c>
      <c r="E1417" s="53">
        <v>0</v>
      </c>
      <c r="F1417" s="53">
        <v>0</v>
      </c>
      <c r="G1417" s="53">
        <v>0</v>
      </c>
      <c r="H1417" s="53">
        <v>0</v>
      </c>
      <c r="I1417" s="53" t="e">
        <f t="shared" si="200"/>
        <v>#DIV/0!</v>
      </c>
      <c r="J1417" s="53" t="e">
        <f t="shared" si="201"/>
        <v>#DIV/0!</v>
      </c>
      <c r="K1417" s="53">
        <f t="shared" si="202"/>
        <v>0</v>
      </c>
      <c r="L1417" s="53">
        <f t="shared" si="203"/>
        <v>0</v>
      </c>
      <c r="M1417" s="53">
        <f t="shared" si="203"/>
        <v>0</v>
      </c>
      <c r="N1417" s="53" t="e">
        <f t="shared" si="204"/>
        <v>#DIV/0!</v>
      </c>
    </row>
    <row r="1418" spans="1:14" ht="15" customHeight="1" x14ac:dyDescent="0.2">
      <c r="A1418" s="58">
        <v>3</v>
      </c>
      <c r="B1418" s="61" t="s">
        <v>16</v>
      </c>
      <c r="C1418" s="53">
        <v>0</v>
      </c>
      <c r="D1418" s="53">
        <v>0</v>
      </c>
      <c r="E1418" s="53">
        <v>0</v>
      </c>
      <c r="F1418" s="53">
        <v>0</v>
      </c>
      <c r="G1418" s="53">
        <v>0</v>
      </c>
      <c r="H1418" s="53">
        <v>0</v>
      </c>
      <c r="I1418" s="53" t="e">
        <f t="shared" si="200"/>
        <v>#DIV/0!</v>
      </c>
      <c r="J1418" s="53" t="e">
        <f t="shared" si="201"/>
        <v>#DIV/0!</v>
      </c>
      <c r="K1418" s="53">
        <f t="shared" si="202"/>
        <v>0</v>
      </c>
      <c r="L1418" s="53">
        <f t="shared" si="203"/>
        <v>0</v>
      </c>
      <c r="M1418" s="53">
        <f t="shared" si="203"/>
        <v>0</v>
      </c>
      <c r="N1418" s="53" t="e">
        <f t="shared" si="204"/>
        <v>#DIV/0!</v>
      </c>
    </row>
    <row r="1419" spans="1:14" ht="15" customHeight="1" x14ac:dyDescent="0.2">
      <c r="A1419" s="58">
        <v>4</v>
      </c>
      <c r="B1419" s="61" t="s">
        <v>17</v>
      </c>
      <c r="C1419" s="53">
        <v>0</v>
      </c>
      <c r="D1419" s="53">
        <v>0</v>
      </c>
      <c r="E1419" s="53">
        <v>0</v>
      </c>
      <c r="F1419" s="53">
        <v>0</v>
      </c>
      <c r="G1419" s="53">
        <v>0</v>
      </c>
      <c r="H1419" s="53">
        <v>0</v>
      </c>
      <c r="I1419" s="53" t="e">
        <f t="shared" si="200"/>
        <v>#DIV/0!</v>
      </c>
      <c r="J1419" s="53" t="e">
        <f t="shared" si="201"/>
        <v>#DIV/0!</v>
      </c>
      <c r="K1419" s="53">
        <f t="shared" si="202"/>
        <v>0</v>
      </c>
      <c r="L1419" s="53">
        <f t="shared" si="203"/>
        <v>0</v>
      </c>
      <c r="M1419" s="53">
        <f t="shared" si="203"/>
        <v>0</v>
      </c>
      <c r="N1419" s="53" t="e">
        <f t="shared" si="204"/>
        <v>#DIV/0!</v>
      </c>
    </row>
    <row r="1420" spans="1:14" ht="15" customHeight="1" x14ac:dyDescent="0.2">
      <c r="A1420" s="58">
        <v>5</v>
      </c>
      <c r="B1420" s="61" t="s">
        <v>18</v>
      </c>
      <c r="C1420" s="53">
        <v>0</v>
      </c>
      <c r="D1420" s="53">
        <v>0</v>
      </c>
      <c r="E1420" s="53">
        <v>0</v>
      </c>
      <c r="F1420" s="53">
        <v>0</v>
      </c>
      <c r="G1420" s="53">
        <v>0</v>
      </c>
      <c r="H1420" s="53">
        <v>0</v>
      </c>
      <c r="I1420" s="53" t="e">
        <f t="shared" si="200"/>
        <v>#DIV/0!</v>
      </c>
      <c r="J1420" s="53" t="e">
        <f t="shared" si="201"/>
        <v>#DIV/0!</v>
      </c>
      <c r="K1420" s="53">
        <f t="shared" si="202"/>
        <v>0</v>
      </c>
      <c r="L1420" s="53">
        <f t="shared" si="203"/>
        <v>0</v>
      </c>
      <c r="M1420" s="53">
        <f t="shared" si="203"/>
        <v>0</v>
      </c>
      <c r="N1420" s="53" t="e">
        <f t="shared" si="204"/>
        <v>#DIV/0!</v>
      </c>
    </row>
    <row r="1421" spans="1:14" ht="15" customHeight="1" x14ac:dyDescent="0.2">
      <c r="A1421" s="58">
        <v>6</v>
      </c>
      <c r="B1421" s="61" t="s">
        <v>19</v>
      </c>
      <c r="C1421" s="53">
        <v>0</v>
      </c>
      <c r="D1421" s="53">
        <v>0</v>
      </c>
      <c r="E1421" s="53">
        <v>0</v>
      </c>
      <c r="F1421" s="53">
        <v>0</v>
      </c>
      <c r="G1421" s="53">
        <v>0</v>
      </c>
      <c r="H1421" s="53">
        <v>0</v>
      </c>
      <c r="I1421" s="53" t="e">
        <f t="shared" si="200"/>
        <v>#DIV/0!</v>
      </c>
      <c r="J1421" s="53" t="e">
        <f t="shared" si="201"/>
        <v>#DIV/0!</v>
      </c>
      <c r="K1421" s="53">
        <f t="shared" si="202"/>
        <v>0</v>
      </c>
      <c r="L1421" s="53">
        <f t="shared" si="203"/>
        <v>0</v>
      </c>
      <c r="M1421" s="53">
        <f t="shared" si="203"/>
        <v>0</v>
      </c>
      <c r="N1421" s="53" t="e">
        <f t="shared" si="204"/>
        <v>#DIV/0!</v>
      </c>
    </row>
    <row r="1422" spans="1:14" ht="15" customHeight="1" x14ac:dyDescent="0.2">
      <c r="A1422" s="58">
        <v>7</v>
      </c>
      <c r="B1422" s="61" t="s">
        <v>20</v>
      </c>
      <c r="C1422" s="53">
        <v>0</v>
      </c>
      <c r="D1422" s="53">
        <v>0</v>
      </c>
      <c r="E1422" s="53">
        <v>0</v>
      </c>
      <c r="F1422" s="53">
        <v>0</v>
      </c>
      <c r="G1422" s="53">
        <v>0</v>
      </c>
      <c r="H1422" s="53">
        <v>0</v>
      </c>
      <c r="I1422" s="53" t="e">
        <f t="shared" si="200"/>
        <v>#DIV/0!</v>
      </c>
      <c r="J1422" s="53" t="e">
        <f t="shared" si="201"/>
        <v>#DIV/0!</v>
      </c>
      <c r="K1422" s="53">
        <f t="shared" si="202"/>
        <v>0</v>
      </c>
      <c r="L1422" s="53">
        <f t="shared" si="203"/>
        <v>0</v>
      </c>
      <c r="M1422" s="53">
        <f t="shared" si="203"/>
        <v>0</v>
      </c>
      <c r="N1422" s="53" t="e">
        <f t="shared" si="204"/>
        <v>#DIV/0!</v>
      </c>
    </row>
    <row r="1423" spans="1:14" ht="15" customHeight="1" x14ac:dyDescent="0.2">
      <c r="A1423" s="58">
        <v>8</v>
      </c>
      <c r="B1423" s="61" t="s">
        <v>21</v>
      </c>
      <c r="C1423" s="53">
        <v>0</v>
      </c>
      <c r="D1423" s="53">
        <v>0</v>
      </c>
      <c r="E1423" s="53">
        <v>0</v>
      </c>
      <c r="F1423" s="53">
        <v>0</v>
      </c>
      <c r="G1423" s="53">
        <v>0</v>
      </c>
      <c r="H1423" s="53">
        <v>0</v>
      </c>
      <c r="I1423" s="53" t="e">
        <f t="shared" si="200"/>
        <v>#DIV/0!</v>
      </c>
      <c r="J1423" s="53" t="e">
        <f t="shared" si="201"/>
        <v>#DIV/0!</v>
      </c>
      <c r="K1423" s="53">
        <f t="shared" si="202"/>
        <v>0</v>
      </c>
      <c r="L1423" s="53">
        <f t="shared" si="203"/>
        <v>0</v>
      </c>
      <c r="M1423" s="53">
        <f t="shared" si="203"/>
        <v>0</v>
      </c>
      <c r="N1423" s="53" t="e">
        <f t="shared" si="204"/>
        <v>#DIV/0!</v>
      </c>
    </row>
    <row r="1424" spans="1:14" ht="15" customHeight="1" x14ac:dyDescent="0.2">
      <c r="A1424" s="58">
        <v>9</v>
      </c>
      <c r="B1424" s="61" t="s">
        <v>22</v>
      </c>
      <c r="C1424" s="53">
        <v>129.44555</v>
      </c>
      <c r="D1424" s="53">
        <v>23.744450000000001</v>
      </c>
      <c r="E1424" s="53">
        <v>0</v>
      </c>
      <c r="F1424" s="53">
        <v>0</v>
      </c>
      <c r="G1424" s="53">
        <v>0</v>
      </c>
      <c r="H1424" s="53">
        <v>0</v>
      </c>
      <c r="I1424" s="53">
        <f t="shared" si="200"/>
        <v>0</v>
      </c>
      <c r="J1424" s="53">
        <f t="shared" si="201"/>
        <v>0</v>
      </c>
      <c r="K1424" s="53">
        <f t="shared" si="202"/>
        <v>153.19</v>
      </c>
      <c r="L1424" s="53">
        <f t="shared" si="203"/>
        <v>0</v>
      </c>
      <c r="M1424" s="53">
        <f t="shared" si="203"/>
        <v>0</v>
      </c>
      <c r="N1424" s="53">
        <f t="shared" si="204"/>
        <v>0</v>
      </c>
    </row>
    <row r="1425" spans="1:14" ht="15" customHeight="1" x14ac:dyDescent="0.2">
      <c r="A1425" s="58">
        <v>10</v>
      </c>
      <c r="B1425" s="61" t="s">
        <v>23</v>
      </c>
      <c r="C1425" s="53">
        <v>0</v>
      </c>
      <c r="D1425" s="53">
        <v>0</v>
      </c>
      <c r="E1425" s="53">
        <v>0</v>
      </c>
      <c r="F1425" s="53">
        <v>0</v>
      </c>
      <c r="G1425" s="53">
        <v>0</v>
      </c>
      <c r="H1425" s="53">
        <v>0</v>
      </c>
      <c r="I1425" s="53" t="e">
        <f t="shared" si="200"/>
        <v>#DIV/0!</v>
      </c>
      <c r="J1425" s="53" t="e">
        <f t="shared" si="201"/>
        <v>#DIV/0!</v>
      </c>
      <c r="K1425" s="53">
        <f t="shared" si="202"/>
        <v>0</v>
      </c>
      <c r="L1425" s="53">
        <f t="shared" si="203"/>
        <v>0</v>
      </c>
      <c r="M1425" s="53">
        <f t="shared" si="203"/>
        <v>0</v>
      </c>
      <c r="N1425" s="53" t="e">
        <f t="shared" si="204"/>
        <v>#DIV/0!</v>
      </c>
    </row>
    <row r="1426" spans="1:14" ht="15" customHeight="1" x14ac:dyDescent="0.2">
      <c r="A1426" s="58">
        <v>11</v>
      </c>
      <c r="B1426" s="61" t="s">
        <v>24</v>
      </c>
      <c r="C1426" s="53">
        <v>0</v>
      </c>
      <c r="D1426" s="53">
        <v>0</v>
      </c>
      <c r="E1426" s="53">
        <v>0</v>
      </c>
      <c r="F1426" s="53">
        <v>0</v>
      </c>
      <c r="G1426" s="53">
        <v>0</v>
      </c>
      <c r="H1426" s="53">
        <v>0</v>
      </c>
      <c r="I1426" s="53" t="e">
        <f t="shared" si="200"/>
        <v>#DIV/0!</v>
      </c>
      <c r="J1426" s="53" t="e">
        <f t="shared" si="201"/>
        <v>#DIV/0!</v>
      </c>
      <c r="K1426" s="53">
        <f t="shared" si="202"/>
        <v>0</v>
      </c>
      <c r="L1426" s="53">
        <f t="shared" si="203"/>
        <v>0</v>
      </c>
      <c r="M1426" s="53">
        <f t="shared" si="203"/>
        <v>0</v>
      </c>
      <c r="N1426" s="53" t="e">
        <f t="shared" si="204"/>
        <v>#DIV/0!</v>
      </c>
    </row>
    <row r="1427" spans="1:14" ht="15" customHeight="1" x14ac:dyDescent="0.2">
      <c r="A1427" s="58">
        <v>12</v>
      </c>
      <c r="B1427" s="61" t="s">
        <v>25</v>
      </c>
      <c r="C1427" s="53">
        <v>0</v>
      </c>
      <c r="D1427" s="53">
        <v>0</v>
      </c>
      <c r="E1427" s="53">
        <v>0</v>
      </c>
      <c r="F1427" s="53">
        <v>0</v>
      </c>
      <c r="G1427" s="53">
        <v>0</v>
      </c>
      <c r="H1427" s="53">
        <v>0</v>
      </c>
      <c r="I1427" s="53" t="e">
        <f t="shared" si="200"/>
        <v>#DIV/0!</v>
      </c>
      <c r="J1427" s="53" t="e">
        <f t="shared" si="201"/>
        <v>#DIV/0!</v>
      </c>
      <c r="K1427" s="53">
        <f t="shared" si="202"/>
        <v>0</v>
      </c>
      <c r="L1427" s="53">
        <f t="shared" si="203"/>
        <v>0</v>
      </c>
      <c r="M1427" s="53">
        <f t="shared" si="203"/>
        <v>0</v>
      </c>
      <c r="N1427" s="53" t="e">
        <f t="shared" si="204"/>
        <v>#DIV/0!</v>
      </c>
    </row>
    <row r="1428" spans="1:14" ht="15" customHeight="1" x14ac:dyDescent="0.2">
      <c r="A1428" s="58">
        <v>13</v>
      </c>
      <c r="B1428" s="61" t="s">
        <v>26</v>
      </c>
      <c r="C1428" s="53">
        <v>620.929686129267</v>
      </c>
      <c r="D1428" s="53">
        <v>78.030313870733039</v>
      </c>
      <c r="E1428" s="53">
        <v>6</v>
      </c>
      <c r="F1428" s="53">
        <v>23</v>
      </c>
      <c r="G1428" s="53">
        <v>0</v>
      </c>
      <c r="H1428" s="53">
        <v>0</v>
      </c>
      <c r="I1428" s="53">
        <f t="shared" si="200"/>
        <v>3.7041231098768548</v>
      </c>
      <c r="J1428" s="53">
        <f t="shared" si="201"/>
        <v>0</v>
      </c>
      <c r="K1428" s="53">
        <f t="shared" si="202"/>
        <v>698.96</v>
      </c>
      <c r="L1428" s="53">
        <f t="shared" si="203"/>
        <v>6</v>
      </c>
      <c r="M1428" s="53">
        <f t="shared" si="203"/>
        <v>23</v>
      </c>
      <c r="N1428" s="53">
        <f t="shared" si="204"/>
        <v>3.2906031818702068</v>
      </c>
    </row>
    <row r="1429" spans="1:14" ht="15" customHeight="1" x14ac:dyDescent="0.2">
      <c r="A1429" s="58">
        <v>14</v>
      </c>
      <c r="B1429" s="61" t="s">
        <v>27</v>
      </c>
      <c r="C1429" s="53">
        <v>0</v>
      </c>
      <c r="D1429" s="53">
        <v>0</v>
      </c>
      <c r="E1429" s="53">
        <v>0</v>
      </c>
      <c r="F1429" s="53">
        <v>0</v>
      </c>
      <c r="G1429" s="53">
        <v>0</v>
      </c>
      <c r="H1429" s="53">
        <v>0</v>
      </c>
      <c r="I1429" s="53" t="e">
        <f t="shared" si="200"/>
        <v>#DIV/0!</v>
      </c>
      <c r="J1429" s="53" t="e">
        <f t="shared" si="201"/>
        <v>#DIV/0!</v>
      </c>
      <c r="K1429" s="53">
        <f t="shared" si="202"/>
        <v>0</v>
      </c>
      <c r="L1429" s="53">
        <f t="shared" si="203"/>
        <v>0</v>
      </c>
      <c r="M1429" s="53">
        <f t="shared" si="203"/>
        <v>0</v>
      </c>
      <c r="N1429" s="53" t="e">
        <f t="shared" si="204"/>
        <v>#DIV/0!</v>
      </c>
    </row>
    <row r="1430" spans="1:14" ht="15" customHeight="1" x14ac:dyDescent="0.2">
      <c r="A1430" s="58">
        <v>15</v>
      </c>
      <c r="B1430" s="61" t="s">
        <v>28</v>
      </c>
      <c r="C1430" s="53">
        <v>49.999975808609328</v>
      </c>
      <c r="D1430" s="53">
        <v>50.000024191390672</v>
      </c>
      <c r="E1430" s="53">
        <v>15</v>
      </c>
      <c r="F1430" s="53">
        <v>51</v>
      </c>
      <c r="G1430" s="53">
        <v>0</v>
      </c>
      <c r="H1430" s="53">
        <v>0</v>
      </c>
      <c r="I1430" s="53">
        <f t="shared" si="200"/>
        <v>102.00004935046086</v>
      </c>
      <c r="J1430" s="53">
        <f t="shared" si="201"/>
        <v>0</v>
      </c>
      <c r="K1430" s="53">
        <f t="shared" si="202"/>
        <v>100</v>
      </c>
      <c r="L1430" s="53">
        <f t="shared" si="203"/>
        <v>15</v>
      </c>
      <c r="M1430" s="53">
        <f t="shared" si="203"/>
        <v>51</v>
      </c>
      <c r="N1430" s="53">
        <f t="shared" si="204"/>
        <v>51</v>
      </c>
    </row>
    <row r="1431" spans="1:14" ht="15" customHeight="1" x14ac:dyDescent="0.2">
      <c r="A1431" s="58">
        <v>16</v>
      </c>
      <c r="B1431" s="61" t="s">
        <v>29</v>
      </c>
      <c r="C1431" s="53">
        <v>0</v>
      </c>
      <c r="D1431" s="53">
        <v>0</v>
      </c>
      <c r="E1431" s="53">
        <v>0</v>
      </c>
      <c r="F1431" s="53">
        <v>0</v>
      </c>
      <c r="G1431" s="53">
        <v>0</v>
      </c>
      <c r="H1431" s="53">
        <v>0</v>
      </c>
      <c r="I1431" s="53" t="e">
        <f t="shared" si="200"/>
        <v>#DIV/0!</v>
      </c>
      <c r="J1431" s="53" t="e">
        <f t="shared" si="201"/>
        <v>#DIV/0!</v>
      </c>
      <c r="K1431" s="53">
        <f t="shared" si="202"/>
        <v>0</v>
      </c>
      <c r="L1431" s="53">
        <f t="shared" si="203"/>
        <v>0</v>
      </c>
      <c r="M1431" s="53">
        <f t="shared" si="203"/>
        <v>0</v>
      </c>
      <c r="N1431" s="53" t="e">
        <f t="shared" si="204"/>
        <v>#DIV/0!</v>
      </c>
    </row>
    <row r="1432" spans="1:14" ht="15" customHeight="1" x14ac:dyDescent="0.2">
      <c r="A1432" s="58">
        <v>17</v>
      </c>
      <c r="B1432" s="61" t="s">
        <v>30</v>
      </c>
      <c r="C1432" s="53">
        <v>0</v>
      </c>
      <c r="D1432" s="53">
        <v>0</v>
      </c>
      <c r="E1432" s="53">
        <v>0</v>
      </c>
      <c r="F1432" s="53">
        <v>0</v>
      </c>
      <c r="G1432" s="53">
        <v>0</v>
      </c>
      <c r="H1432" s="53">
        <v>0</v>
      </c>
      <c r="I1432" s="53" t="e">
        <f>(F1432/C1432)*100</f>
        <v>#DIV/0!</v>
      </c>
      <c r="J1432" s="53" t="e">
        <f>(H1432/D1432)*100</f>
        <v>#DIV/0!</v>
      </c>
      <c r="K1432" s="53">
        <f>C1432+D1432</f>
        <v>0</v>
      </c>
      <c r="L1432" s="53">
        <f>E1432+G1432</f>
        <v>0</v>
      </c>
      <c r="M1432" s="53">
        <f>F1432+H1432</f>
        <v>0</v>
      </c>
      <c r="N1432" s="53" t="e">
        <f>(M1432/K1432)*100</f>
        <v>#DIV/0!</v>
      </c>
    </row>
    <row r="1433" spans="1:14" ht="15" customHeight="1" x14ac:dyDescent="0.2">
      <c r="A1433" s="58">
        <v>18</v>
      </c>
      <c r="B1433" s="65" t="s">
        <v>31</v>
      </c>
      <c r="C1433" s="53">
        <v>0</v>
      </c>
      <c r="D1433" s="53">
        <v>0</v>
      </c>
      <c r="E1433" s="53">
        <v>0</v>
      </c>
      <c r="F1433" s="53">
        <v>0</v>
      </c>
      <c r="G1433" s="53">
        <v>0</v>
      </c>
      <c r="H1433" s="53">
        <v>0</v>
      </c>
      <c r="I1433" s="53" t="e">
        <f>(F1433/C1433)*100</f>
        <v>#DIV/0!</v>
      </c>
      <c r="J1433" s="53" t="e">
        <f>(H1433/D1433)*100</f>
        <v>#DIV/0!</v>
      </c>
      <c r="K1433" s="53">
        <f>C1433+D1433</f>
        <v>0</v>
      </c>
      <c r="L1433" s="53">
        <f>E1433+G1433</f>
        <v>0</v>
      </c>
      <c r="M1433" s="53">
        <f>F1433+H1433</f>
        <v>0</v>
      </c>
      <c r="N1433" s="53" t="e">
        <f>(M1433/K1433)*100</f>
        <v>#DIV/0!</v>
      </c>
    </row>
    <row r="1434" spans="1:14" ht="15" customHeight="1" x14ac:dyDescent="0.2">
      <c r="A1434" s="58">
        <v>19</v>
      </c>
      <c r="B1434" s="61" t="s">
        <v>32</v>
      </c>
      <c r="C1434" s="53">
        <v>19.14</v>
      </c>
      <c r="D1434" s="53">
        <v>2.8599999999999994</v>
      </c>
      <c r="E1434" s="53">
        <v>0</v>
      </c>
      <c r="F1434" s="53">
        <v>0</v>
      </c>
      <c r="G1434" s="53">
        <v>0</v>
      </c>
      <c r="H1434" s="53">
        <v>0</v>
      </c>
      <c r="I1434" s="53">
        <f t="shared" ref="I1434:I1438" si="205">(F1434/C1434)*100</f>
        <v>0</v>
      </c>
      <c r="J1434" s="53">
        <f t="shared" ref="J1434:J1438" si="206">(H1434/D1434)*100</f>
        <v>0</v>
      </c>
      <c r="K1434" s="53">
        <f t="shared" ref="K1434:K1438" si="207">C1434+D1434</f>
        <v>22</v>
      </c>
      <c r="L1434" s="53">
        <f t="shared" ref="L1434:M1438" si="208">E1434+G1434</f>
        <v>0</v>
      </c>
      <c r="M1434" s="53">
        <f t="shared" si="208"/>
        <v>0</v>
      </c>
      <c r="N1434" s="53">
        <f t="shared" ref="N1434:N1438" si="209">(M1434/K1434)*100</f>
        <v>0</v>
      </c>
    </row>
    <row r="1435" spans="1:14" ht="15" customHeight="1" x14ac:dyDescent="0.2">
      <c r="A1435" s="58">
        <v>20</v>
      </c>
      <c r="B1435" s="61" t="s">
        <v>33</v>
      </c>
      <c r="C1435" s="53">
        <v>0</v>
      </c>
      <c r="D1435" s="53">
        <v>0</v>
      </c>
      <c r="E1435" s="53">
        <v>0</v>
      </c>
      <c r="F1435" s="53">
        <v>0</v>
      </c>
      <c r="G1435" s="53">
        <v>0</v>
      </c>
      <c r="H1435" s="53">
        <v>0</v>
      </c>
      <c r="I1435" s="53" t="e">
        <f t="shared" si="205"/>
        <v>#DIV/0!</v>
      </c>
      <c r="J1435" s="53" t="e">
        <f t="shared" si="206"/>
        <v>#DIV/0!</v>
      </c>
      <c r="K1435" s="53">
        <f t="shared" si="207"/>
        <v>0</v>
      </c>
      <c r="L1435" s="53">
        <f t="shared" si="208"/>
        <v>0</v>
      </c>
      <c r="M1435" s="53">
        <f t="shared" si="208"/>
        <v>0</v>
      </c>
      <c r="N1435" s="53" t="e">
        <f t="shared" si="209"/>
        <v>#DIV/0!</v>
      </c>
    </row>
    <row r="1436" spans="1:14" ht="15" customHeight="1" x14ac:dyDescent="0.2">
      <c r="A1436" s="58">
        <v>21</v>
      </c>
      <c r="B1436" s="61" t="s">
        <v>34</v>
      </c>
      <c r="C1436" s="53">
        <v>0</v>
      </c>
      <c r="D1436" s="53">
        <v>0</v>
      </c>
      <c r="E1436" s="53">
        <v>0</v>
      </c>
      <c r="F1436" s="53">
        <v>0</v>
      </c>
      <c r="G1436" s="53">
        <v>0</v>
      </c>
      <c r="H1436" s="53">
        <v>0</v>
      </c>
      <c r="I1436" s="53" t="e">
        <f t="shared" si="205"/>
        <v>#DIV/0!</v>
      </c>
      <c r="J1436" s="53" t="e">
        <f t="shared" si="206"/>
        <v>#DIV/0!</v>
      </c>
      <c r="K1436" s="53">
        <f t="shared" si="207"/>
        <v>0</v>
      </c>
      <c r="L1436" s="53">
        <f t="shared" si="208"/>
        <v>0</v>
      </c>
      <c r="M1436" s="53">
        <f t="shared" si="208"/>
        <v>0</v>
      </c>
      <c r="N1436" s="53" t="e">
        <f t="shared" si="209"/>
        <v>#DIV/0!</v>
      </c>
    </row>
    <row r="1437" spans="1:14" ht="15" customHeight="1" x14ac:dyDescent="0.2">
      <c r="A1437" s="58">
        <v>22</v>
      </c>
      <c r="B1437" s="61" t="s">
        <v>35</v>
      </c>
      <c r="C1437" s="53">
        <v>707.98793650793652</v>
      </c>
      <c r="D1437" s="53">
        <v>305.72206349206351</v>
      </c>
      <c r="E1437" s="53">
        <v>129</v>
      </c>
      <c r="F1437" s="53">
        <v>359</v>
      </c>
      <c r="G1437" s="53">
        <v>0</v>
      </c>
      <c r="H1437" s="53">
        <v>0</v>
      </c>
      <c r="I1437" s="53">
        <f t="shared" si="205"/>
        <v>50.707078678589269</v>
      </c>
      <c r="J1437" s="53">
        <f t="shared" si="206"/>
        <v>0</v>
      </c>
      <c r="K1437" s="53">
        <f t="shared" si="207"/>
        <v>1013.71</v>
      </c>
      <c r="L1437" s="53">
        <f t="shared" si="208"/>
        <v>129</v>
      </c>
      <c r="M1437" s="53">
        <f t="shared" si="208"/>
        <v>359</v>
      </c>
      <c r="N1437" s="53">
        <f t="shared" si="209"/>
        <v>35.414467648538533</v>
      </c>
    </row>
    <row r="1438" spans="1:14" ht="15" customHeight="1" x14ac:dyDescent="0.2">
      <c r="A1438" s="58">
        <v>23</v>
      </c>
      <c r="B1438" s="61" t="s">
        <v>36</v>
      </c>
      <c r="C1438" s="53">
        <v>0</v>
      </c>
      <c r="D1438" s="53">
        <v>0</v>
      </c>
      <c r="E1438" s="53">
        <v>0</v>
      </c>
      <c r="F1438" s="53">
        <v>0</v>
      </c>
      <c r="G1438" s="53">
        <v>0</v>
      </c>
      <c r="H1438" s="53">
        <v>0</v>
      </c>
      <c r="I1438" s="53" t="e">
        <f t="shared" si="205"/>
        <v>#DIV/0!</v>
      </c>
      <c r="J1438" s="53" t="e">
        <f t="shared" si="206"/>
        <v>#DIV/0!</v>
      </c>
      <c r="K1438" s="53">
        <f t="shared" si="207"/>
        <v>0</v>
      </c>
      <c r="L1438" s="53">
        <f t="shared" si="208"/>
        <v>0</v>
      </c>
      <c r="M1438" s="53">
        <f t="shared" si="208"/>
        <v>0</v>
      </c>
      <c r="N1438" s="53" t="e">
        <f t="shared" si="209"/>
        <v>#DIV/0!</v>
      </c>
    </row>
    <row r="1439" spans="1:14" ht="15" customHeight="1" x14ac:dyDescent="0.2">
      <c r="A1439" s="58">
        <v>24</v>
      </c>
      <c r="B1439" s="59" t="s">
        <v>37</v>
      </c>
      <c r="C1439" s="53">
        <v>122.08544000000001</v>
      </c>
      <c r="D1439" s="53">
        <v>31.674559999999985</v>
      </c>
      <c r="E1439" s="53">
        <v>0</v>
      </c>
      <c r="F1439" s="53">
        <v>0</v>
      </c>
      <c r="G1439" s="53">
        <v>0</v>
      </c>
      <c r="H1439" s="53">
        <v>0</v>
      </c>
      <c r="I1439" s="53">
        <f>(F1439/C1439)*100</f>
        <v>0</v>
      </c>
      <c r="J1439" s="53">
        <f>(H1439/D1439)*100</f>
        <v>0</v>
      </c>
      <c r="K1439" s="53">
        <f>C1439+D1439</f>
        <v>153.76</v>
      </c>
      <c r="L1439" s="53">
        <f>E1439+G1439</f>
        <v>0</v>
      </c>
      <c r="M1439" s="53">
        <f>F1439+H1439</f>
        <v>0</v>
      </c>
      <c r="N1439" s="53">
        <f>(M1439/K1439)*100</f>
        <v>0</v>
      </c>
    </row>
    <row r="1440" spans="1:14" ht="15" customHeight="1" x14ac:dyDescent="0.2">
      <c r="A1440" s="58">
        <v>25</v>
      </c>
      <c r="B1440" s="61" t="s">
        <v>38</v>
      </c>
      <c r="C1440" s="53">
        <v>0</v>
      </c>
      <c r="D1440" s="53">
        <v>0</v>
      </c>
      <c r="E1440" s="53">
        <v>0</v>
      </c>
      <c r="F1440" s="53">
        <v>0</v>
      </c>
      <c r="G1440" s="53">
        <v>0</v>
      </c>
      <c r="H1440" s="53">
        <v>0</v>
      </c>
      <c r="I1440" s="53" t="e">
        <f t="shared" ref="I1440:I1452" si="210">(F1440/C1440)*100</f>
        <v>#DIV/0!</v>
      </c>
      <c r="J1440" s="53" t="e">
        <f t="shared" ref="J1440:J1452" si="211">(H1440/D1440)*100</f>
        <v>#DIV/0!</v>
      </c>
      <c r="K1440" s="53">
        <f t="shared" ref="K1440:K1452" si="212">C1440+D1440</f>
        <v>0</v>
      </c>
      <c r="L1440" s="53">
        <f t="shared" ref="L1440:M1452" si="213">E1440+G1440</f>
        <v>0</v>
      </c>
      <c r="M1440" s="53">
        <f t="shared" si="213"/>
        <v>0</v>
      </c>
      <c r="N1440" s="53" t="e">
        <f t="shared" ref="N1440:N1452" si="214">(M1440/K1440)*100</f>
        <v>#DIV/0!</v>
      </c>
    </row>
    <row r="1441" spans="1:14" ht="15" customHeight="1" x14ac:dyDescent="0.2">
      <c r="A1441" s="58">
        <v>26</v>
      </c>
      <c r="B1441" s="61" t="s">
        <v>39</v>
      </c>
      <c r="C1441" s="53">
        <v>33.214955966243664</v>
      </c>
      <c r="D1441" s="53">
        <v>17.885044033756337</v>
      </c>
      <c r="E1441" s="53">
        <v>27</v>
      </c>
      <c r="F1441" s="53">
        <v>150.67000000000002</v>
      </c>
      <c r="G1441" s="53">
        <v>0</v>
      </c>
      <c r="H1441" s="53">
        <v>0</v>
      </c>
      <c r="I1441" s="53">
        <f t="shared" si="210"/>
        <v>453.62095362440289</v>
      </c>
      <c r="J1441" s="53">
        <f t="shared" si="211"/>
        <v>0</v>
      </c>
      <c r="K1441" s="53">
        <f t="shared" si="212"/>
        <v>51.1</v>
      </c>
      <c r="L1441" s="53">
        <f t="shared" si="213"/>
        <v>27</v>
      </c>
      <c r="M1441" s="53">
        <f t="shared" si="213"/>
        <v>150.67000000000002</v>
      </c>
      <c r="N1441" s="53">
        <f t="shared" si="214"/>
        <v>294.85322896281804</v>
      </c>
    </row>
    <row r="1442" spans="1:14" ht="15" customHeight="1" x14ac:dyDescent="0.2">
      <c r="A1442" s="58">
        <v>27</v>
      </c>
      <c r="B1442" s="61" t="s">
        <v>40</v>
      </c>
      <c r="C1442" s="53">
        <v>164.41194928571429</v>
      </c>
      <c r="D1442" s="53">
        <v>41.158050714285707</v>
      </c>
      <c r="E1442" s="53">
        <v>0</v>
      </c>
      <c r="F1442" s="53">
        <v>0</v>
      </c>
      <c r="G1442" s="53">
        <v>0</v>
      </c>
      <c r="H1442" s="53">
        <v>0</v>
      </c>
      <c r="I1442" s="53">
        <f t="shared" si="210"/>
        <v>0</v>
      </c>
      <c r="J1442" s="53">
        <f t="shared" si="211"/>
        <v>0</v>
      </c>
      <c r="K1442" s="53">
        <f t="shared" si="212"/>
        <v>205.57</v>
      </c>
      <c r="L1442" s="53">
        <f t="shared" si="213"/>
        <v>0</v>
      </c>
      <c r="M1442" s="53">
        <f t="shared" si="213"/>
        <v>0</v>
      </c>
      <c r="N1442" s="53">
        <f t="shared" si="214"/>
        <v>0</v>
      </c>
    </row>
    <row r="1443" spans="1:14" ht="15" customHeight="1" x14ac:dyDescent="0.2">
      <c r="A1443" s="58">
        <v>28</v>
      </c>
      <c r="B1443" s="61" t="s">
        <v>41</v>
      </c>
      <c r="C1443" s="53">
        <v>11.360691651865009</v>
      </c>
      <c r="D1443" s="53">
        <v>13.979308348134991</v>
      </c>
      <c r="E1443" s="53">
        <v>0</v>
      </c>
      <c r="F1443" s="53">
        <v>0</v>
      </c>
      <c r="G1443" s="53">
        <v>0</v>
      </c>
      <c r="H1443" s="53">
        <v>0</v>
      </c>
      <c r="I1443" s="53">
        <f t="shared" si="210"/>
        <v>0</v>
      </c>
      <c r="J1443" s="53">
        <f t="shared" si="211"/>
        <v>0</v>
      </c>
      <c r="K1443" s="53">
        <f t="shared" si="212"/>
        <v>25.34</v>
      </c>
      <c r="L1443" s="53">
        <f t="shared" si="213"/>
        <v>0</v>
      </c>
      <c r="M1443" s="53">
        <f t="shared" si="213"/>
        <v>0</v>
      </c>
      <c r="N1443" s="53">
        <f t="shared" si="214"/>
        <v>0</v>
      </c>
    </row>
    <row r="1444" spans="1:14" ht="15" customHeight="1" x14ac:dyDescent="0.2">
      <c r="A1444" s="58">
        <v>29</v>
      </c>
      <c r="B1444" s="61" t="s">
        <v>42</v>
      </c>
      <c r="C1444" s="53">
        <v>115.43734104046243</v>
      </c>
      <c r="D1444" s="53">
        <v>84.602658959537564</v>
      </c>
      <c r="E1444" s="53">
        <v>24</v>
      </c>
      <c r="F1444" s="53">
        <v>122</v>
      </c>
      <c r="G1444" s="53">
        <v>0</v>
      </c>
      <c r="H1444" s="53">
        <v>0</v>
      </c>
      <c r="I1444" s="53">
        <f t="shared" si="210"/>
        <v>105.68503995361196</v>
      </c>
      <c r="J1444" s="53">
        <f t="shared" si="211"/>
        <v>0</v>
      </c>
      <c r="K1444" s="53">
        <f t="shared" si="212"/>
        <v>200.04</v>
      </c>
      <c r="L1444" s="53">
        <f t="shared" si="213"/>
        <v>24</v>
      </c>
      <c r="M1444" s="53">
        <f t="shared" si="213"/>
        <v>122</v>
      </c>
      <c r="N1444" s="53">
        <f t="shared" si="214"/>
        <v>60.987802439512095</v>
      </c>
    </row>
    <row r="1445" spans="1:14" ht="15" customHeight="1" x14ac:dyDescent="0.2">
      <c r="A1445" s="58">
        <v>30</v>
      </c>
      <c r="B1445" s="61" t="s">
        <v>43</v>
      </c>
      <c r="C1445" s="53">
        <v>25.222222222222221</v>
      </c>
      <c r="D1445" s="53">
        <v>9.7777777777777786</v>
      </c>
      <c r="E1445" s="53">
        <v>0</v>
      </c>
      <c r="F1445" s="53">
        <v>0</v>
      </c>
      <c r="G1445" s="53">
        <v>0</v>
      </c>
      <c r="H1445" s="53">
        <v>0</v>
      </c>
      <c r="I1445" s="53">
        <f t="shared" si="210"/>
        <v>0</v>
      </c>
      <c r="J1445" s="53">
        <f t="shared" si="211"/>
        <v>0</v>
      </c>
      <c r="K1445" s="53">
        <f t="shared" si="212"/>
        <v>35</v>
      </c>
      <c r="L1445" s="53">
        <f t="shared" si="213"/>
        <v>0</v>
      </c>
      <c r="M1445" s="53">
        <f t="shared" si="213"/>
        <v>0</v>
      </c>
      <c r="N1445" s="53">
        <f t="shared" si="214"/>
        <v>0</v>
      </c>
    </row>
    <row r="1446" spans="1:14" ht="15" customHeight="1" x14ac:dyDescent="0.2">
      <c r="A1446" s="58">
        <v>31</v>
      </c>
      <c r="B1446" s="61" t="s">
        <v>44</v>
      </c>
      <c r="C1446" s="53">
        <v>109.55594145373357</v>
      </c>
      <c r="D1446" s="53">
        <v>32.444058546266433</v>
      </c>
      <c r="E1446" s="53">
        <v>0</v>
      </c>
      <c r="F1446" s="53">
        <v>0</v>
      </c>
      <c r="G1446" s="53">
        <v>0</v>
      </c>
      <c r="H1446" s="53">
        <v>0</v>
      </c>
      <c r="I1446" s="53">
        <f t="shared" si="210"/>
        <v>0</v>
      </c>
      <c r="J1446" s="53">
        <f t="shared" si="211"/>
        <v>0</v>
      </c>
      <c r="K1446" s="53">
        <f t="shared" si="212"/>
        <v>142</v>
      </c>
      <c r="L1446" s="53">
        <f t="shared" si="213"/>
        <v>0</v>
      </c>
      <c r="M1446" s="53">
        <f t="shared" si="213"/>
        <v>0</v>
      </c>
      <c r="N1446" s="53">
        <f t="shared" si="214"/>
        <v>0</v>
      </c>
    </row>
    <row r="1447" spans="1:14" ht="15" customHeight="1" x14ac:dyDescent="0.2">
      <c r="A1447" s="58">
        <v>32</v>
      </c>
      <c r="B1447" s="61" t="s">
        <v>45</v>
      </c>
      <c r="C1447" s="53">
        <v>0</v>
      </c>
      <c r="D1447" s="53">
        <v>0</v>
      </c>
      <c r="E1447" s="53">
        <v>0</v>
      </c>
      <c r="F1447" s="53">
        <v>0</v>
      </c>
      <c r="G1447" s="53">
        <v>0</v>
      </c>
      <c r="H1447" s="53">
        <v>0</v>
      </c>
      <c r="I1447" s="53" t="e">
        <f t="shared" si="210"/>
        <v>#DIV/0!</v>
      </c>
      <c r="J1447" s="53" t="e">
        <f t="shared" si="211"/>
        <v>#DIV/0!</v>
      </c>
      <c r="K1447" s="53">
        <f t="shared" si="212"/>
        <v>0</v>
      </c>
      <c r="L1447" s="53">
        <f t="shared" si="213"/>
        <v>0</v>
      </c>
      <c r="M1447" s="53">
        <f t="shared" si="213"/>
        <v>0</v>
      </c>
      <c r="N1447" s="53" t="e">
        <f t="shared" si="214"/>
        <v>#DIV/0!</v>
      </c>
    </row>
    <row r="1448" spans="1:14" ht="15" customHeight="1" x14ac:dyDescent="0.2">
      <c r="A1448" s="58">
        <v>33</v>
      </c>
      <c r="B1448" s="61" t="s">
        <v>46</v>
      </c>
      <c r="C1448" s="53">
        <v>21.993535909090912</v>
      </c>
      <c r="D1448" s="53">
        <v>7.0164640909090892</v>
      </c>
      <c r="E1448" s="53">
        <v>0</v>
      </c>
      <c r="F1448" s="53">
        <v>0</v>
      </c>
      <c r="G1448" s="53">
        <v>0</v>
      </c>
      <c r="H1448" s="53">
        <v>0</v>
      </c>
      <c r="I1448" s="53">
        <f t="shared" si="210"/>
        <v>0</v>
      </c>
      <c r="J1448" s="53">
        <f t="shared" si="211"/>
        <v>0</v>
      </c>
      <c r="K1448" s="53">
        <f t="shared" si="212"/>
        <v>29.01</v>
      </c>
      <c r="L1448" s="53">
        <f t="shared" si="213"/>
        <v>0</v>
      </c>
      <c r="M1448" s="53">
        <f t="shared" si="213"/>
        <v>0</v>
      </c>
      <c r="N1448" s="53">
        <f t="shared" si="214"/>
        <v>0</v>
      </c>
    </row>
    <row r="1449" spans="1:14" ht="15" customHeight="1" x14ac:dyDescent="0.2">
      <c r="A1449" s="58">
        <v>34</v>
      </c>
      <c r="B1449" s="61" t="s">
        <v>47</v>
      </c>
      <c r="C1449" s="53">
        <v>0</v>
      </c>
      <c r="D1449" s="53">
        <v>0</v>
      </c>
      <c r="E1449" s="53">
        <v>0</v>
      </c>
      <c r="F1449" s="53">
        <v>0</v>
      </c>
      <c r="G1449" s="53">
        <v>0</v>
      </c>
      <c r="H1449" s="53">
        <v>0</v>
      </c>
      <c r="I1449" s="53" t="e">
        <f t="shared" si="210"/>
        <v>#DIV/0!</v>
      </c>
      <c r="J1449" s="53" t="e">
        <f t="shared" si="211"/>
        <v>#DIV/0!</v>
      </c>
      <c r="K1449" s="53">
        <f t="shared" si="212"/>
        <v>0</v>
      </c>
      <c r="L1449" s="53">
        <f t="shared" si="213"/>
        <v>0</v>
      </c>
      <c r="M1449" s="53">
        <f t="shared" si="213"/>
        <v>0</v>
      </c>
      <c r="N1449" s="53" t="e">
        <f t="shared" si="214"/>
        <v>#DIV/0!</v>
      </c>
    </row>
    <row r="1450" spans="1:14" ht="15" customHeight="1" x14ac:dyDescent="0.2">
      <c r="A1450" s="58">
        <v>35</v>
      </c>
      <c r="B1450" s="61" t="s">
        <v>48</v>
      </c>
      <c r="C1450" s="53">
        <v>0</v>
      </c>
      <c r="D1450" s="53">
        <v>0</v>
      </c>
      <c r="E1450" s="53">
        <v>0</v>
      </c>
      <c r="F1450" s="53">
        <v>0</v>
      </c>
      <c r="G1450" s="53">
        <v>0</v>
      </c>
      <c r="H1450" s="53">
        <v>0</v>
      </c>
      <c r="I1450" s="53" t="e">
        <f t="shared" si="210"/>
        <v>#DIV/0!</v>
      </c>
      <c r="J1450" s="53" t="e">
        <f t="shared" si="211"/>
        <v>#DIV/0!</v>
      </c>
      <c r="K1450" s="53">
        <f t="shared" si="212"/>
        <v>0</v>
      </c>
      <c r="L1450" s="53">
        <f t="shared" si="213"/>
        <v>0</v>
      </c>
      <c r="M1450" s="53">
        <f t="shared" si="213"/>
        <v>0</v>
      </c>
      <c r="N1450" s="53" t="e">
        <f t="shared" si="214"/>
        <v>#DIV/0!</v>
      </c>
    </row>
    <row r="1451" spans="1:14" ht="15" customHeight="1" x14ac:dyDescent="0.2">
      <c r="A1451" s="58">
        <v>36</v>
      </c>
      <c r="B1451" s="61" t="s">
        <v>49</v>
      </c>
      <c r="C1451" s="53">
        <v>0</v>
      </c>
      <c r="D1451" s="53">
        <v>0</v>
      </c>
      <c r="E1451" s="53">
        <v>0</v>
      </c>
      <c r="F1451" s="53">
        <v>0</v>
      </c>
      <c r="G1451" s="53">
        <v>0</v>
      </c>
      <c r="H1451" s="53">
        <v>0</v>
      </c>
      <c r="I1451" s="53" t="e">
        <f t="shared" si="210"/>
        <v>#DIV/0!</v>
      </c>
      <c r="J1451" s="53" t="e">
        <f t="shared" si="211"/>
        <v>#DIV/0!</v>
      </c>
      <c r="K1451" s="53">
        <f t="shared" si="212"/>
        <v>0</v>
      </c>
      <c r="L1451" s="53">
        <f t="shared" si="213"/>
        <v>0</v>
      </c>
      <c r="M1451" s="53">
        <f t="shared" si="213"/>
        <v>0</v>
      </c>
      <c r="N1451" s="53" t="e">
        <f t="shared" si="214"/>
        <v>#DIV/0!</v>
      </c>
    </row>
    <row r="1452" spans="1:14" ht="15" customHeight="1" x14ac:dyDescent="0.2">
      <c r="A1452" s="66"/>
      <c r="B1452" s="67" t="s">
        <v>6</v>
      </c>
      <c r="C1452" s="54">
        <f t="shared" ref="C1452:H1452" si="215">SUM(C1416:C1451)</f>
        <v>2353.7661165273835</v>
      </c>
      <c r="D1452" s="54">
        <f t="shared" si="215"/>
        <v>819.17388347261658</v>
      </c>
      <c r="E1452" s="54">
        <f t="shared" si="215"/>
        <v>290</v>
      </c>
      <c r="F1452" s="54">
        <f t="shared" si="215"/>
        <v>813.93000000000006</v>
      </c>
      <c r="G1452" s="54">
        <f t="shared" si="215"/>
        <v>0</v>
      </c>
      <c r="H1452" s="54">
        <f t="shared" si="215"/>
        <v>0</v>
      </c>
      <c r="I1452" s="54">
        <f t="shared" si="210"/>
        <v>34.579901303058413</v>
      </c>
      <c r="J1452" s="54">
        <f t="shared" si="211"/>
        <v>0</v>
      </c>
      <c r="K1452" s="54">
        <f t="shared" si="212"/>
        <v>3172.94</v>
      </c>
      <c r="L1452" s="54">
        <f t="shared" si="213"/>
        <v>290</v>
      </c>
      <c r="M1452" s="54">
        <f t="shared" si="213"/>
        <v>813.93000000000006</v>
      </c>
      <c r="N1452" s="54">
        <f t="shared" si="214"/>
        <v>25.652234205500264</v>
      </c>
    </row>
    <row r="1453" spans="1:14" ht="15" customHeight="1" x14ac:dyDescent="0.2">
      <c r="A1453" s="109" t="s">
        <v>176</v>
      </c>
      <c r="B1453" s="109"/>
      <c r="C1453" s="109"/>
      <c r="D1453" s="109"/>
      <c r="E1453" s="109"/>
      <c r="F1453" s="109"/>
      <c r="G1453" s="109"/>
      <c r="H1453" s="109"/>
      <c r="I1453" s="109"/>
      <c r="J1453" s="109"/>
      <c r="K1453" s="109"/>
      <c r="L1453" s="109"/>
      <c r="M1453" s="109"/>
      <c r="N1453" s="109"/>
    </row>
    <row r="1454" spans="1:14" ht="15" customHeight="1" x14ac:dyDescent="0.2">
      <c r="A1454" s="110"/>
      <c r="B1454" s="110"/>
      <c r="C1454" s="110"/>
      <c r="D1454" s="110"/>
      <c r="E1454" s="110"/>
      <c r="F1454" s="110"/>
      <c r="G1454" s="110"/>
      <c r="H1454" s="110"/>
      <c r="I1454" s="110"/>
      <c r="J1454" s="110"/>
      <c r="K1454" s="110"/>
      <c r="L1454" s="110"/>
      <c r="M1454" s="110"/>
      <c r="N1454" s="110"/>
    </row>
    <row r="1455" spans="1:14" ht="15" customHeight="1" x14ac:dyDescent="0.2">
      <c r="A1455" s="111" t="str">
        <f>A47</f>
        <v>Disbursements under Crop Loans - 30.09.2020</v>
      </c>
      <c r="B1455" s="111"/>
      <c r="C1455" s="111"/>
      <c r="D1455" s="111"/>
      <c r="E1455" s="111"/>
      <c r="F1455" s="111"/>
      <c r="G1455" s="111"/>
      <c r="H1455" s="111"/>
      <c r="I1455" s="111"/>
      <c r="J1455" s="111"/>
      <c r="K1455" s="111"/>
      <c r="L1455" s="111"/>
      <c r="M1455" s="111"/>
      <c r="N1455" s="111"/>
    </row>
    <row r="1456" spans="1:14" ht="15" customHeight="1" x14ac:dyDescent="0.2">
      <c r="A1456" s="56"/>
      <c r="B1456" s="56"/>
      <c r="C1456" s="56"/>
      <c r="D1456" s="56"/>
      <c r="E1456" s="56"/>
      <c r="F1456" s="56"/>
      <c r="G1456" s="56"/>
      <c r="H1456" s="56"/>
      <c r="I1456" s="56"/>
      <c r="J1456" s="56"/>
      <c r="K1456" s="112" t="s">
        <v>2</v>
      </c>
      <c r="L1456" s="112"/>
      <c r="M1456" s="112"/>
      <c r="N1456" s="112"/>
    </row>
    <row r="1457" spans="1:14" ht="39.950000000000003" customHeight="1" x14ac:dyDescent="0.2">
      <c r="A1457" s="113" t="s">
        <v>3</v>
      </c>
      <c r="B1457" s="113" t="s">
        <v>56</v>
      </c>
      <c r="C1457" s="102" t="str">
        <f>C49</f>
        <v>Crop Loan Target 
ACP 2020-21</v>
      </c>
      <c r="D1457" s="102"/>
      <c r="E1457" s="116" t="str">
        <f>E49</f>
        <v>Cumulative Achievement from 
01.04.2020</v>
      </c>
      <c r="F1457" s="117"/>
      <c r="G1457" s="117"/>
      <c r="H1457" s="118"/>
      <c r="I1457" s="102" t="s">
        <v>5</v>
      </c>
      <c r="J1457" s="102"/>
      <c r="K1457" s="102" t="s">
        <v>6</v>
      </c>
      <c r="L1457" s="102"/>
      <c r="M1457" s="102"/>
      <c r="N1457" s="102"/>
    </row>
    <row r="1458" spans="1:14" ht="15" customHeight="1" x14ac:dyDescent="0.2">
      <c r="A1458" s="114"/>
      <c r="B1458" s="114"/>
      <c r="C1458" s="103" t="s">
        <v>7</v>
      </c>
      <c r="D1458" s="103" t="s">
        <v>8</v>
      </c>
      <c r="E1458" s="105" t="s">
        <v>7</v>
      </c>
      <c r="F1458" s="106"/>
      <c r="G1458" s="105" t="s">
        <v>8</v>
      </c>
      <c r="H1458" s="106"/>
      <c r="I1458" s="103" t="s">
        <v>7</v>
      </c>
      <c r="J1458" s="103" t="s">
        <v>8</v>
      </c>
      <c r="K1458" s="103" t="s">
        <v>9</v>
      </c>
      <c r="L1458" s="107" t="s">
        <v>10</v>
      </c>
      <c r="M1458" s="107"/>
      <c r="N1458" s="103" t="s">
        <v>11</v>
      </c>
    </row>
    <row r="1459" spans="1:14" ht="15" customHeight="1" x14ac:dyDescent="0.2">
      <c r="A1459" s="115"/>
      <c r="B1459" s="115"/>
      <c r="C1459" s="104"/>
      <c r="D1459" s="104"/>
      <c r="E1459" s="57" t="s">
        <v>12</v>
      </c>
      <c r="F1459" s="57" t="s">
        <v>13</v>
      </c>
      <c r="G1459" s="57" t="s">
        <v>12</v>
      </c>
      <c r="H1459" s="57" t="s">
        <v>13</v>
      </c>
      <c r="I1459" s="104"/>
      <c r="J1459" s="104"/>
      <c r="K1459" s="104"/>
      <c r="L1459" s="57" t="s">
        <v>12</v>
      </c>
      <c r="M1459" s="57" t="s">
        <v>13</v>
      </c>
      <c r="N1459" s="104"/>
    </row>
    <row r="1460" spans="1:14" ht="15" customHeight="1" x14ac:dyDescent="0.2">
      <c r="A1460" s="58">
        <v>1</v>
      </c>
      <c r="B1460" s="61" t="s">
        <v>14</v>
      </c>
      <c r="C1460" s="53">
        <v>0</v>
      </c>
      <c r="D1460" s="53">
        <v>0</v>
      </c>
      <c r="E1460" s="53">
        <v>0</v>
      </c>
      <c r="F1460" s="53">
        <v>0</v>
      </c>
      <c r="G1460" s="53">
        <v>0</v>
      </c>
      <c r="H1460" s="53">
        <v>0</v>
      </c>
      <c r="I1460" s="53" t="e">
        <f t="shared" ref="I1460:I1475" si="216">(F1460/C1460)*100</f>
        <v>#DIV/0!</v>
      </c>
      <c r="J1460" s="53" t="e">
        <f t="shared" ref="J1460:J1475" si="217">(H1460/D1460)*100</f>
        <v>#DIV/0!</v>
      </c>
      <c r="K1460" s="53">
        <f t="shared" ref="K1460:K1475" si="218">C1460+D1460</f>
        <v>0</v>
      </c>
      <c r="L1460" s="53">
        <f t="shared" ref="L1460:M1475" si="219">E1460+G1460</f>
        <v>0</v>
      </c>
      <c r="M1460" s="53">
        <f t="shared" si="219"/>
        <v>0</v>
      </c>
      <c r="N1460" s="53" t="e">
        <f t="shared" ref="N1460:N1475" si="220">(M1460/K1460)*100</f>
        <v>#DIV/0!</v>
      </c>
    </row>
    <row r="1461" spans="1:14" ht="15" customHeight="1" x14ac:dyDescent="0.2">
      <c r="A1461" s="58">
        <v>2</v>
      </c>
      <c r="B1461" s="61" t="s">
        <v>15</v>
      </c>
      <c r="C1461" s="53">
        <v>0</v>
      </c>
      <c r="D1461" s="53">
        <v>0</v>
      </c>
      <c r="E1461" s="53">
        <v>0</v>
      </c>
      <c r="F1461" s="53">
        <v>0</v>
      </c>
      <c r="G1461" s="53">
        <v>0</v>
      </c>
      <c r="H1461" s="53">
        <v>0</v>
      </c>
      <c r="I1461" s="53" t="e">
        <f t="shared" si="216"/>
        <v>#DIV/0!</v>
      </c>
      <c r="J1461" s="53" t="e">
        <f t="shared" si="217"/>
        <v>#DIV/0!</v>
      </c>
      <c r="K1461" s="53">
        <f t="shared" si="218"/>
        <v>0</v>
      </c>
      <c r="L1461" s="53">
        <f t="shared" si="219"/>
        <v>0</v>
      </c>
      <c r="M1461" s="53">
        <f t="shared" si="219"/>
        <v>0</v>
      </c>
      <c r="N1461" s="53" t="e">
        <f t="shared" si="220"/>
        <v>#DIV/0!</v>
      </c>
    </row>
    <row r="1462" spans="1:14" ht="15" customHeight="1" x14ac:dyDescent="0.2">
      <c r="A1462" s="58">
        <v>3</v>
      </c>
      <c r="B1462" s="61" t="s">
        <v>16</v>
      </c>
      <c r="C1462" s="53">
        <v>0</v>
      </c>
      <c r="D1462" s="53">
        <v>0</v>
      </c>
      <c r="E1462" s="53">
        <v>0</v>
      </c>
      <c r="F1462" s="53">
        <v>0</v>
      </c>
      <c r="G1462" s="53">
        <v>0</v>
      </c>
      <c r="H1462" s="53">
        <v>0</v>
      </c>
      <c r="I1462" s="53" t="e">
        <f t="shared" si="216"/>
        <v>#DIV/0!</v>
      </c>
      <c r="J1462" s="53" t="e">
        <f t="shared" si="217"/>
        <v>#DIV/0!</v>
      </c>
      <c r="K1462" s="53">
        <f t="shared" si="218"/>
        <v>0</v>
      </c>
      <c r="L1462" s="53">
        <f t="shared" si="219"/>
        <v>0</v>
      </c>
      <c r="M1462" s="53">
        <f t="shared" si="219"/>
        <v>0</v>
      </c>
      <c r="N1462" s="53" t="e">
        <f t="shared" si="220"/>
        <v>#DIV/0!</v>
      </c>
    </row>
    <row r="1463" spans="1:14" ht="15" customHeight="1" x14ac:dyDescent="0.2">
      <c r="A1463" s="58">
        <v>4</v>
      </c>
      <c r="B1463" s="61" t="s">
        <v>17</v>
      </c>
      <c r="C1463" s="53">
        <v>0</v>
      </c>
      <c r="D1463" s="53">
        <v>0</v>
      </c>
      <c r="E1463" s="53">
        <v>0</v>
      </c>
      <c r="F1463" s="53">
        <v>0</v>
      </c>
      <c r="G1463" s="53">
        <v>0</v>
      </c>
      <c r="H1463" s="53">
        <v>0</v>
      </c>
      <c r="I1463" s="53" t="e">
        <f t="shared" si="216"/>
        <v>#DIV/0!</v>
      </c>
      <c r="J1463" s="53" t="e">
        <f t="shared" si="217"/>
        <v>#DIV/0!</v>
      </c>
      <c r="K1463" s="53">
        <f t="shared" si="218"/>
        <v>0</v>
      </c>
      <c r="L1463" s="53">
        <f t="shared" si="219"/>
        <v>0</v>
      </c>
      <c r="M1463" s="53">
        <f t="shared" si="219"/>
        <v>0</v>
      </c>
      <c r="N1463" s="53" t="e">
        <f t="shared" si="220"/>
        <v>#DIV/0!</v>
      </c>
    </row>
    <row r="1464" spans="1:14" ht="15" customHeight="1" x14ac:dyDescent="0.2">
      <c r="A1464" s="58">
        <v>5</v>
      </c>
      <c r="B1464" s="61" t="s">
        <v>18</v>
      </c>
      <c r="C1464" s="53">
        <v>0</v>
      </c>
      <c r="D1464" s="53">
        <v>0</v>
      </c>
      <c r="E1464" s="53">
        <v>0</v>
      </c>
      <c r="F1464" s="53">
        <v>0</v>
      </c>
      <c r="G1464" s="53">
        <v>0</v>
      </c>
      <c r="H1464" s="53">
        <v>0</v>
      </c>
      <c r="I1464" s="53" t="e">
        <f t="shared" si="216"/>
        <v>#DIV/0!</v>
      </c>
      <c r="J1464" s="53" t="e">
        <f t="shared" si="217"/>
        <v>#DIV/0!</v>
      </c>
      <c r="K1464" s="53">
        <f t="shared" si="218"/>
        <v>0</v>
      </c>
      <c r="L1464" s="53">
        <f t="shared" si="219"/>
        <v>0</v>
      </c>
      <c r="M1464" s="53">
        <f t="shared" si="219"/>
        <v>0</v>
      </c>
      <c r="N1464" s="53" t="e">
        <f t="shared" si="220"/>
        <v>#DIV/0!</v>
      </c>
    </row>
    <row r="1465" spans="1:14" ht="15" customHeight="1" x14ac:dyDescent="0.2">
      <c r="A1465" s="58">
        <v>6</v>
      </c>
      <c r="B1465" s="61" t="s">
        <v>19</v>
      </c>
      <c r="C1465" s="53">
        <v>0</v>
      </c>
      <c r="D1465" s="53">
        <v>0</v>
      </c>
      <c r="E1465" s="53">
        <v>0</v>
      </c>
      <c r="F1465" s="53">
        <v>0</v>
      </c>
      <c r="G1465" s="53">
        <v>0</v>
      </c>
      <c r="H1465" s="53">
        <v>0</v>
      </c>
      <c r="I1465" s="53" t="e">
        <f t="shared" si="216"/>
        <v>#DIV/0!</v>
      </c>
      <c r="J1465" s="53" t="e">
        <f t="shared" si="217"/>
        <v>#DIV/0!</v>
      </c>
      <c r="K1465" s="53">
        <f t="shared" si="218"/>
        <v>0</v>
      </c>
      <c r="L1465" s="53">
        <f t="shared" si="219"/>
        <v>0</v>
      </c>
      <c r="M1465" s="53">
        <f t="shared" si="219"/>
        <v>0</v>
      </c>
      <c r="N1465" s="53" t="e">
        <f t="shared" si="220"/>
        <v>#DIV/0!</v>
      </c>
    </row>
    <row r="1466" spans="1:14" ht="15" customHeight="1" x14ac:dyDescent="0.2">
      <c r="A1466" s="58">
        <v>7</v>
      </c>
      <c r="B1466" s="61" t="s">
        <v>20</v>
      </c>
      <c r="C1466" s="53">
        <v>0</v>
      </c>
      <c r="D1466" s="53">
        <v>0</v>
      </c>
      <c r="E1466" s="53">
        <v>0</v>
      </c>
      <c r="F1466" s="53">
        <v>0</v>
      </c>
      <c r="G1466" s="53">
        <v>0</v>
      </c>
      <c r="H1466" s="53">
        <v>0</v>
      </c>
      <c r="I1466" s="53" t="e">
        <f t="shared" si="216"/>
        <v>#DIV/0!</v>
      </c>
      <c r="J1466" s="53" t="e">
        <f t="shared" si="217"/>
        <v>#DIV/0!</v>
      </c>
      <c r="K1466" s="53">
        <f t="shared" si="218"/>
        <v>0</v>
      </c>
      <c r="L1466" s="53">
        <f t="shared" si="219"/>
        <v>0</v>
      </c>
      <c r="M1466" s="53">
        <f t="shared" si="219"/>
        <v>0</v>
      </c>
      <c r="N1466" s="53" t="e">
        <f t="shared" si="220"/>
        <v>#DIV/0!</v>
      </c>
    </row>
    <row r="1467" spans="1:14" ht="15" customHeight="1" x14ac:dyDescent="0.2">
      <c r="A1467" s="58">
        <v>8</v>
      </c>
      <c r="B1467" s="61" t="s">
        <v>21</v>
      </c>
      <c r="C1467" s="53">
        <v>0</v>
      </c>
      <c r="D1467" s="53">
        <v>0</v>
      </c>
      <c r="E1467" s="53">
        <v>0</v>
      </c>
      <c r="F1467" s="53">
        <v>0</v>
      </c>
      <c r="G1467" s="53">
        <v>0</v>
      </c>
      <c r="H1467" s="53">
        <v>0</v>
      </c>
      <c r="I1467" s="53" t="e">
        <f t="shared" si="216"/>
        <v>#DIV/0!</v>
      </c>
      <c r="J1467" s="53" t="e">
        <f t="shared" si="217"/>
        <v>#DIV/0!</v>
      </c>
      <c r="K1467" s="53">
        <f t="shared" si="218"/>
        <v>0</v>
      </c>
      <c r="L1467" s="53">
        <f t="shared" si="219"/>
        <v>0</v>
      </c>
      <c r="M1467" s="53">
        <f t="shared" si="219"/>
        <v>0</v>
      </c>
      <c r="N1467" s="53" t="e">
        <f t="shared" si="220"/>
        <v>#DIV/0!</v>
      </c>
    </row>
    <row r="1468" spans="1:14" ht="15" customHeight="1" x14ac:dyDescent="0.2">
      <c r="A1468" s="58">
        <v>9</v>
      </c>
      <c r="B1468" s="61" t="s">
        <v>22</v>
      </c>
      <c r="C1468" s="53">
        <v>262.84570000000002</v>
      </c>
      <c r="D1468" s="53">
        <v>48.21429999999998</v>
      </c>
      <c r="E1468" s="53">
        <v>0</v>
      </c>
      <c r="F1468" s="53">
        <v>0</v>
      </c>
      <c r="G1468" s="53">
        <v>0</v>
      </c>
      <c r="H1468" s="53">
        <v>0</v>
      </c>
      <c r="I1468" s="53">
        <f t="shared" si="216"/>
        <v>0</v>
      </c>
      <c r="J1468" s="53">
        <f t="shared" si="217"/>
        <v>0</v>
      </c>
      <c r="K1468" s="53">
        <f t="shared" si="218"/>
        <v>311.06</v>
      </c>
      <c r="L1468" s="53">
        <f t="shared" si="219"/>
        <v>0</v>
      </c>
      <c r="M1468" s="53">
        <f t="shared" si="219"/>
        <v>0</v>
      </c>
      <c r="N1468" s="53">
        <f t="shared" si="220"/>
        <v>0</v>
      </c>
    </row>
    <row r="1469" spans="1:14" ht="15" customHeight="1" x14ac:dyDescent="0.2">
      <c r="A1469" s="58">
        <v>10</v>
      </c>
      <c r="B1469" s="61" t="s">
        <v>23</v>
      </c>
      <c r="C1469" s="53">
        <v>0</v>
      </c>
      <c r="D1469" s="53">
        <v>0</v>
      </c>
      <c r="E1469" s="53">
        <v>0</v>
      </c>
      <c r="F1469" s="53">
        <v>0</v>
      </c>
      <c r="G1469" s="53">
        <v>0</v>
      </c>
      <c r="H1469" s="53">
        <v>0</v>
      </c>
      <c r="I1469" s="53" t="e">
        <f t="shared" si="216"/>
        <v>#DIV/0!</v>
      </c>
      <c r="J1469" s="53" t="e">
        <f t="shared" si="217"/>
        <v>#DIV/0!</v>
      </c>
      <c r="K1469" s="53">
        <f t="shared" si="218"/>
        <v>0</v>
      </c>
      <c r="L1469" s="53">
        <f t="shared" si="219"/>
        <v>0</v>
      </c>
      <c r="M1469" s="53">
        <f t="shared" si="219"/>
        <v>0</v>
      </c>
      <c r="N1469" s="53" t="e">
        <f t="shared" si="220"/>
        <v>#DIV/0!</v>
      </c>
    </row>
    <row r="1470" spans="1:14" ht="15" customHeight="1" x14ac:dyDescent="0.2">
      <c r="A1470" s="58">
        <v>11</v>
      </c>
      <c r="B1470" s="61" t="s">
        <v>24</v>
      </c>
      <c r="C1470" s="53">
        <v>22.436999999999998</v>
      </c>
      <c r="D1470" s="53">
        <v>2.4930000000000021</v>
      </c>
      <c r="E1470" s="53">
        <v>0</v>
      </c>
      <c r="F1470" s="53">
        <v>0</v>
      </c>
      <c r="G1470" s="53">
        <v>0</v>
      </c>
      <c r="H1470" s="53">
        <v>0</v>
      </c>
      <c r="I1470" s="53">
        <f t="shared" si="216"/>
        <v>0</v>
      </c>
      <c r="J1470" s="53">
        <f t="shared" si="217"/>
        <v>0</v>
      </c>
      <c r="K1470" s="53">
        <f t="shared" si="218"/>
        <v>24.93</v>
      </c>
      <c r="L1470" s="53">
        <f t="shared" si="219"/>
        <v>0</v>
      </c>
      <c r="M1470" s="53">
        <f t="shared" si="219"/>
        <v>0</v>
      </c>
      <c r="N1470" s="53">
        <f t="shared" si="220"/>
        <v>0</v>
      </c>
    </row>
    <row r="1471" spans="1:14" ht="15" customHeight="1" x14ac:dyDescent="0.2">
      <c r="A1471" s="58">
        <v>12</v>
      </c>
      <c r="B1471" s="61" t="s">
        <v>25</v>
      </c>
      <c r="C1471" s="53">
        <v>0</v>
      </c>
      <c r="D1471" s="53">
        <v>0</v>
      </c>
      <c r="E1471" s="53">
        <v>0</v>
      </c>
      <c r="F1471" s="53">
        <v>0</v>
      </c>
      <c r="G1471" s="53">
        <v>0</v>
      </c>
      <c r="H1471" s="53">
        <v>0</v>
      </c>
      <c r="I1471" s="53" t="e">
        <f t="shared" si="216"/>
        <v>#DIV/0!</v>
      </c>
      <c r="J1471" s="53" t="e">
        <f t="shared" si="217"/>
        <v>#DIV/0!</v>
      </c>
      <c r="K1471" s="53">
        <f t="shared" si="218"/>
        <v>0</v>
      </c>
      <c r="L1471" s="53">
        <f t="shared" si="219"/>
        <v>0</v>
      </c>
      <c r="M1471" s="53">
        <f t="shared" si="219"/>
        <v>0</v>
      </c>
      <c r="N1471" s="53" t="e">
        <f t="shared" si="220"/>
        <v>#DIV/0!</v>
      </c>
    </row>
    <row r="1472" spans="1:14" ht="15" customHeight="1" x14ac:dyDescent="0.2">
      <c r="A1472" s="58">
        <v>13</v>
      </c>
      <c r="B1472" s="61" t="s">
        <v>26</v>
      </c>
      <c r="C1472" s="53">
        <v>212.66504172268117</v>
      </c>
      <c r="D1472" s="53">
        <v>26.724958277318819</v>
      </c>
      <c r="E1472" s="53">
        <v>0</v>
      </c>
      <c r="F1472" s="53">
        <v>0</v>
      </c>
      <c r="G1472" s="53">
        <v>0</v>
      </c>
      <c r="H1472" s="53">
        <v>0</v>
      </c>
      <c r="I1472" s="53">
        <f t="shared" si="216"/>
        <v>0</v>
      </c>
      <c r="J1472" s="53">
        <f t="shared" si="217"/>
        <v>0</v>
      </c>
      <c r="K1472" s="53">
        <f t="shared" si="218"/>
        <v>239.39</v>
      </c>
      <c r="L1472" s="53">
        <f t="shared" si="219"/>
        <v>0</v>
      </c>
      <c r="M1472" s="53">
        <f t="shared" si="219"/>
        <v>0</v>
      </c>
      <c r="N1472" s="53">
        <f t="shared" si="220"/>
        <v>0</v>
      </c>
    </row>
    <row r="1473" spans="1:14" ht="15" customHeight="1" x14ac:dyDescent="0.2">
      <c r="A1473" s="58">
        <v>14</v>
      </c>
      <c r="B1473" s="61" t="s">
        <v>27</v>
      </c>
      <c r="C1473" s="53">
        <v>0</v>
      </c>
      <c r="D1473" s="53">
        <v>0</v>
      </c>
      <c r="E1473" s="53">
        <v>0</v>
      </c>
      <c r="F1473" s="53">
        <v>0</v>
      </c>
      <c r="G1473" s="53">
        <v>0</v>
      </c>
      <c r="H1473" s="53">
        <v>0</v>
      </c>
      <c r="I1473" s="53" t="e">
        <f t="shared" si="216"/>
        <v>#DIV/0!</v>
      </c>
      <c r="J1473" s="53" t="e">
        <f t="shared" si="217"/>
        <v>#DIV/0!</v>
      </c>
      <c r="K1473" s="53">
        <f t="shared" si="218"/>
        <v>0</v>
      </c>
      <c r="L1473" s="53">
        <f t="shared" si="219"/>
        <v>0</v>
      </c>
      <c r="M1473" s="53">
        <f t="shared" si="219"/>
        <v>0</v>
      </c>
      <c r="N1473" s="53" t="e">
        <f t="shared" si="220"/>
        <v>#DIV/0!</v>
      </c>
    </row>
    <row r="1474" spans="1:14" ht="15" customHeight="1" x14ac:dyDescent="0.2">
      <c r="A1474" s="58">
        <v>15</v>
      </c>
      <c r="B1474" s="61" t="s">
        <v>28</v>
      </c>
      <c r="C1474" s="53">
        <v>0</v>
      </c>
      <c r="D1474" s="53">
        <v>0</v>
      </c>
      <c r="E1474" s="53">
        <v>0</v>
      </c>
      <c r="F1474" s="53">
        <v>0</v>
      </c>
      <c r="G1474" s="53">
        <v>0</v>
      </c>
      <c r="H1474" s="53">
        <v>0</v>
      </c>
      <c r="I1474" s="53" t="e">
        <f t="shared" si="216"/>
        <v>#DIV/0!</v>
      </c>
      <c r="J1474" s="53" t="e">
        <f t="shared" si="217"/>
        <v>#DIV/0!</v>
      </c>
      <c r="K1474" s="53">
        <f t="shared" si="218"/>
        <v>0</v>
      </c>
      <c r="L1474" s="53">
        <f t="shared" si="219"/>
        <v>0</v>
      </c>
      <c r="M1474" s="53">
        <f t="shared" si="219"/>
        <v>0</v>
      </c>
      <c r="N1474" s="53" t="e">
        <f t="shared" si="220"/>
        <v>#DIV/0!</v>
      </c>
    </row>
    <row r="1475" spans="1:14" ht="15" customHeight="1" x14ac:dyDescent="0.2">
      <c r="A1475" s="58">
        <v>16</v>
      </c>
      <c r="B1475" s="61" t="s">
        <v>29</v>
      </c>
      <c r="C1475" s="53">
        <v>159.82337793203828</v>
      </c>
      <c r="D1475" s="53">
        <v>40.176622067961716</v>
      </c>
      <c r="E1475" s="53">
        <v>0</v>
      </c>
      <c r="F1475" s="53">
        <v>0</v>
      </c>
      <c r="G1475" s="53">
        <v>0</v>
      </c>
      <c r="H1475" s="53">
        <v>0</v>
      </c>
      <c r="I1475" s="53">
        <f t="shared" si="216"/>
        <v>0</v>
      </c>
      <c r="J1475" s="53">
        <f t="shared" si="217"/>
        <v>0</v>
      </c>
      <c r="K1475" s="53">
        <f t="shared" si="218"/>
        <v>200</v>
      </c>
      <c r="L1475" s="53">
        <f t="shared" si="219"/>
        <v>0</v>
      </c>
      <c r="M1475" s="53">
        <f t="shared" si="219"/>
        <v>0</v>
      </c>
      <c r="N1475" s="53">
        <f t="shared" si="220"/>
        <v>0</v>
      </c>
    </row>
    <row r="1476" spans="1:14" ht="15" customHeight="1" x14ac:dyDescent="0.2">
      <c r="A1476" s="58">
        <v>17</v>
      </c>
      <c r="B1476" s="61" t="s">
        <v>30</v>
      </c>
      <c r="C1476" s="53">
        <v>0</v>
      </c>
      <c r="D1476" s="53">
        <v>0</v>
      </c>
      <c r="E1476" s="53">
        <v>0</v>
      </c>
      <c r="F1476" s="53">
        <v>0</v>
      </c>
      <c r="G1476" s="53">
        <v>0</v>
      </c>
      <c r="H1476" s="53">
        <v>0</v>
      </c>
      <c r="I1476" s="53" t="e">
        <f>(F1476/C1476)*100</f>
        <v>#DIV/0!</v>
      </c>
      <c r="J1476" s="53" t="e">
        <f>(H1476/D1476)*100</f>
        <v>#DIV/0!</v>
      </c>
      <c r="K1476" s="53">
        <f>C1476+D1476</f>
        <v>0</v>
      </c>
      <c r="L1476" s="53">
        <f>E1476+G1476</f>
        <v>0</v>
      </c>
      <c r="M1476" s="53">
        <f>F1476+H1476</f>
        <v>0</v>
      </c>
      <c r="N1476" s="53" t="e">
        <f>(M1476/K1476)*100</f>
        <v>#DIV/0!</v>
      </c>
    </row>
    <row r="1477" spans="1:14" ht="15" customHeight="1" x14ac:dyDescent="0.2">
      <c r="A1477" s="58">
        <v>18</v>
      </c>
      <c r="B1477" s="65" t="s">
        <v>31</v>
      </c>
      <c r="C1477" s="53">
        <v>0</v>
      </c>
      <c r="D1477" s="53">
        <v>0</v>
      </c>
      <c r="E1477" s="53">
        <v>0</v>
      </c>
      <c r="F1477" s="53">
        <v>0</v>
      </c>
      <c r="G1477" s="53">
        <v>0</v>
      </c>
      <c r="H1477" s="53">
        <v>0</v>
      </c>
      <c r="I1477" s="53" t="e">
        <f>(F1477/C1477)*100</f>
        <v>#DIV/0!</v>
      </c>
      <c r="J1477" s="53" t="e">
        <f>(H1477/D1477)*100</f>
        <v>#DIV/0!</v>
      </c>
      <c r="K1477" s="53">
        <f>C1477+D1477</f>
        <v>0</v>
      </c>
      <c r="L1477" s="53">
        <f>E1477+G1477</f>
        <v>0</v>
      </c>
      <c r="M1477" s="53">
        <f>F1477+H1477</f>
        <v>0</v>
      </c>
      <c r="N1477" s="53" t="e">
        <f>(M1477/K1477)*100</f>
        <v>#DIV/0!</v>
      </c>
    </row>
    <row r="1478" spans="1:14" ht="15" customHeight="1" x14ac:dyDescent="0.2">
      <c r="A1478" s="58">
        <v>19</v>
      </c>
      <c r="B1478" s="61" t="s">
        <v>32</v>
      </c>
      <c r="C1478" s="53">
        <v>0</v>
      </c>
      <c r="D1478" s="53">
        <v>0</v>
      </c>
      <c r="E1478" s="53">
        <v>0</v>
      </c>
      <c r="F1478" s="53">
        <v>0</v>
      </c>
      <c r="G1478" s="53">
        <v>0</v>
      </c>
      <c r="H1478" s="53">
        <v>0</v>
      </c>
      <c r="I1478" s="53" t="e">
        <f t="shared" ref="I1478:I1482" si="221">(F1478/C1478)*100</f>
        <v>#DIV/0!</v>
      </c>
      <c r="J1478" s="53" t="e">
        <f t="shared" ref="J1478:J1482" si="222">(H1478/D1478)*100</f>
        <v>#DIV/0!</v>
      </c>
      <c r="K1478" s="53">
        <f t="shared" ref="K1478:K1482" si="223">C1478+D1478</f>
        <v>0</v>
      </c>
      <c r="L1478" s="53">
        <f t="shared" ref="L1478:M1482" si="224">E1478+G1478</f>
        <v>0</v>
      </c>
      <c r="M1478" s="53">
        <f t="shared" si="224"/>
        <v>0</v>
      </c>
      <c r="N1478" s="53" t="e">
        <f t="shared" ref="N1478:N1482" si="225">(M1478/K1478)*100</f>
        <v>#DIV/0!</v>
      </c>
    </row>
    <row r="1479" spans="1:14" ht="15" customHeight="1" x14ac:dyDescent="0.2">
      <c r="A1479" s="58">
        <v>20</v>
      </c>
      <c r="B1479" s="61" t="s">
        <v>33</v>
      </c>
      <c r="C1479" s="53">
        <v>0</v>
      </c>
      <c r="D1479" s="53">
        <v>0</v>
      </c>
      <c r="E1479" s="53">
        <v>0</v>
      </c>
      <c r="F1479" s="53">
        <v>0</v>
      </c>
      <c r="G1479" s="53">
        <v>0</v>
      </c>
      <c r="H1479" s="53">
        <v>0</v>
      </c>
      <c r="I1479" s="53" t="e">
        <f t="shared" si="221"/>
        <v>#DIV/0!</v>
      </c>
      <c r="J1479" s="53" t="e">
        <f t="shared" si="222"/>
        <v>#DIV/0!</v>
      </c>
      <c r="K1479" s="53">
        <f t="shared" si="223"/>
        <v>0</v>
      </c>
      <c r="L1479" s="53">
        <f t="shared" si="224"/>
        <v>0</v>
      </c>
      <c r="M1479" s="53">
        <f t="shared" si="224"/>
        <v>0</v>
      </c>
      <c r="N1479" s="53" t="e">
        <f t="shared" si="225"/>
        <v>#DIV/0!</v>
      </c>
    </row>
    <row r="1480" spans="1:14" ht="15" customHeight="1" x14ac:dyDescent="0.2">
      <c r="A1480" s="58">
        <v>21</v>
      </c>
      <c r="B1480" s="61" t="s">
        <v>34</v>
      </c>
      <c r="C1480" s="53">
        <v>0</v>
      </c>
      <c r="D1480" s="53">
        <v>0</v>
      </c>
      <c r="E1480" s="53">
        <v>0</v>
      </c>
      <c r="F1480" s="53">
        <v>0</v>
      </c>
      <c r="G1480" s="53">
        <v>0</v>
      </c>
      <c r="H1480" s="53">
        <v>0</v>
      </c>
      <c r="I1480" s="53" t="e">
        <f t="shared" si="221"/>
        <v>#DIV/0!</v>
      </c>
      <c r="J1480" s="53" t="e">
        <f t="shared" si="222"/>
        <v>#DIV/0!</v>
      </c>
      <c r="K1480" s="53">
        <f t="shared" si="223"/>
        <v>0</v>
      </c>
      <c r="L1480" s="53">
        <f t="shared" si="224"/>
        <v>0</v>
      </c>
      <c r="M1480" s="53">
        <f t="shared" si="224"/>
        <v>0</v>
      </c>
      <c r="N1480" s="53" t="e">
        <f t="shared" si="225"/>
        <v>#DIV/0!</v>
      </c>
    </row>
    <row r="1481" spans="1:14" ht="15" customHeight="1" x14ac:dyDescent="0.2">
      <c r="A1481" s="58">
        <v>22</v>
      </c>
      <c r="B1481" s="61" t="s">
        <v>35</v>
      </c>
      <c r="C1481" s="53">
        <v>0</v>
      </c>
      <c r="D1481" s="53">
        <v>0</v>
      </c>
      <c r="E1481" s="53">
        <v>0</v>
      </c>
      <c r="F1481" s="53">
        <v>0</v>
      </c>
      <c r="G1481" s="53">
        <v>0</v>
      </c>
      <c r="H1481" s="53">
        <v>0</v>
      </c>
      <c r="I1481" s="53" t="e">
        <f t="shared" si="221"/>
        <v>#DIV/0!</v>
      </c>
      <c r="J1481" s="53" t="e">
        <f t="shared" si="222"/>
        <v>#DIV/0!</v>
      </c>
      <c r="K1481" s="53">
        <f t="shared" si="223"/>
        <v>0</v>
      </c>
      <c r="L1481" s="53">
        <f t="shared" si="224"/>
        <v>0</v>
      </c>
      <c r="M1481" s="53">
        <f t="shared" si="224"/>
        <v>0</v>
      </c>
      <c r="N1481" s="53" t="e">
        <f t="shared" si="225"/>
        <v>#DIV/0!</v>
      </c>
    </row>
    <row r="1482" spans="1:14" ht="15" customHeight="1" x14ac:dyDescent="0.2">
      <c r="A1482" s="58">
        <v>23</v>
      </c>
      <c r="B1482" s="61" t="s">
        <v>36</v>
      </c>
      <c r="C1482" s="53">
        <v>0</v>
      </c>
      <c r="D1482" s="53">
        <v>0</v>
      </c>
      <c r="E1482" s="53">
        <v>0</v>
      </c>
      <c r="F1482" s="53">
        <v>0</v>
      </c>
      <c r="G1482" s="53">
        <v>0</v>
      </c>
      <c r="H1482" s="53">
        <v>0</v>
      </c>
      <c r="I1482" s="53" t="e">
        <f t="shared" si="221"/>
        <v>#DIV/0!</v>
      </c>
      <c r="J1482" s="53" t="e">
        <f t="shared" si="222"/>
        <v>#DIV/0!</v>
      </c>
      <c r="K1482" s="53">
        <f t="shared" si="223"/>
        <v>0</v>
      </c>
      <c r="L1482" s="53">
        <f t="shared" si="224"/>
        <v>0</v>
      </c>
      <c r="M1482" s="53">
        <f t="shared" si="224"/>
        <v>0</v>
      </c>
      <c r="N1482" s="53" t="e">
        <f t="shared" si="225"/>
        <v>#DIV/0!</v>
      </c>
    </row>
    <row r="1483" spans="1:14" ht="15" customHeight="1" x14ac:dyDescent="0.2">
      <c r="A1483" s="58">
        <v>24</v>
      </c>
      <c r="B1483" s="59" t="s">
        <v>37</v>
      </c>
      <c r="C1483" s="53">
        <v>0</v>
      </c>
      <c r="D1483" s="53">
        <v>0</v>
      </c>
      <c r="E1483" s="53">
        <v>0</v>
      </c>
      <c r="F1483" s="53">
        <v>0</v>
      </c>
      <c r="G1483" s="53">
        <v>0</v>
      </c>
      <c r="H1483" s="53">
        <v>0</v>
      </c>
      <c r="I1483" s="53" t="e">
        <f>(F1483/C1483)*100</f>
        <v>#DIV/0!</v>
      </c>
      <c r="J1483" s="53" t="e">
        <f>(H1483/D1483)*100</f>
        <v>#DIV/0!</v>
      </c>
      <c r="K1483" s="53">
        <f>C1483+D1483</f>
        <v>0</v>
      </c>
      <c r="L1483" s="53">
        <f>E1483+G1483</f>
        <v>0</v>
      </c>
      <c r="M1483" s="53">
        <f>F1483+H1483</f>
        <v>0</v>
      </c>
      <c r="N1483" s="53" t="e">
        <f>(M1483/K1483)*100</f>
        <v>#DIV/0!</v>
      </c>
    </row>
    <row r="1484" spans="1:14" ht="15" customHeight="1" x14ac:dyDescent="0.2">
      <c r="A1484" s="58">
        <v>25</v>
      </c>
      <c r="B1484" s="61" t="s">
        <v>38</v>
      </c>
      <c r="C1484" s="53">
        <v>0</v>
      </c>
      <c r="D1484" s="53">
        <v>0</v>
      </c>
      <c r="E1484" s="53">
        <v>0</v>
      </c>
      <c r="F1484" s="53">
        <v>0</v>
      </c>
      <c r="G1484" s="53">
        <v>0</v>
      </c>
      <c r="H1484" s="53">
        <v>0</v>
      </c>
      <c r="I1484" s="53" t="e">
        <f t="shared" ref="I1484:I1496" si="226">(F1484/C1484)*100</f>
        <v>#DIV/0!</v>
      </c>
      <c r="J1484" s="53" t="e">
        <f t="shared" ref="J1484:J1496" si="227">(H1484/D1484)*100</f>
        <v>#DIV/0!</v>
      </c>
      <c r="K1484" s="53">
        <f t="shared" ref="K1484:K1496" si="228">C1484+D1484</f>
        <v>0</v>
      </c>
      <c r="L1484" s="53">
        <f t="shared" ref="L1484:M1496" si="229">E1484+G1484</f>
        <v>0</v>
      </c>
      <c r="M1484" s="53">
        <f t="shared" si="229"/>
        <v>0</v>
      </c>
      <c r="N1484" s="53" t="e">
        <f t="shared" ref="N1484:N1496" si="230">(M1484/K1484)*100</f>
        <v>#DIV/0!</v>
      </c>
    </row>
    <row r="1485" spans="1:14" ht="15" customHeight="1" x14ac:dyDescent="0.2">
      <c r="A1485" s="58">
        <v>26</v>
      </c>
      <c r="B1485" s="61" t="s">
        <v>39</v>
      </c>
      <c r="C1485" s="53">
        <v>0.64999913828265476</v>
      </c>
      <c r="D1485" s="53">
        <v>0.35000086171734524</v>
      </c>
      <c r="E1485" s="53">
        <v>0</v>
      </c>
      <c r="F1485" s="53">
        <v>0</v>
      </c>
      <c r="G1485" s="53">
        <v>0</v>
      </c>
      <c r="H1485" s="53">
        <v>0</v>
      </c>
      <c r="I1485" s="53">
        <f t="shared" si="226"/>
        <v>0</v>
      </c>
      <c r="J1485" s="53">
        <f t="shared" si="227"/>
        <v>0</v>
      </c>
      <c r="K1485" s="53">
        <f t="shared" si="228"/>
        <v>1</v>
      </c>
      <c r="L1485" s="53">
        <f t="shared" si="229"/>
        <v>0</v>
      </c>
      <c r="M1485" s="53">
        <f t="shared" si="229"/>
        <v>0</v>
      </c>
      <c r="N1485" s="53">
        <f t="shared" si="230"/>
        <v>0</v>
      </c>
    </row>
    <row r="1486" spans="1:14" ht="15" customHeight="1" x14ac:dyDescent="0.2">
      <c r="A1486" s="58">
        <v>27</v>
      </c>
      <c r="B1486" s="61" t="s">
        <v>40</v>
      </c>
      <c r="C1486" s="53">
        <v>0</v>
      </c>
      <c r="D1486" s="53">
        <v>0</v>
      </c>
      <c r="E1486" s="53">
        <v>0</v>
      </c>
      <c r="F1486" s="53">
        <v>0</v>
      </c>
      <c r="G1486" s="53">
        <v>0</v>
      </c>
      <c r="H1486" s="53">
        <v>0</v>
      </c>
      <c r="I1486" s="53" t="e">
        <f t="shared" si="226"/>
        <v>#DIV/0!</v>
      </c>
      <c r="J1486" s="53" t="e">
        <f t="shared" si="227"/>
        <v>#DIV/0!</v>
      </c>
      <c r="K1486" s="53">
        <f t="shared" si="228"/>
        <v>0</v>
      </c>
      <c r="L1486" s="53">
        <f t="shared" si="229"/>
        <v>0</v>
      </c>
      <c r="M1486" s="53">
        <f t="shared" si="229"/>
        <v>0</v>
      </c>
      <c r="N1486" s="53" t="e">
        <f t="shared" si="230"/>
        <v>#DIV/0!</v>
      </c>
    </row>
    <row r="1487" spans="1:14" ht="15" customHeight="1" x14ac:dyDescent="0.2">
      <c r="A1487" s="58">
        <v>28</v>
      </c>
      <c r="B1487" s="61" t="s">
        <v>41</v>
      </c>
      <c r="C1487" s="53">
        <v>22.533084547069272</v>
      </c>
      <c r="D1487" s="53">
        <v>27.726915452930726</v>
      </c>
      <c r="E1487" s="53">
        <v>0</v>
      </c>
      <c r="F1487" s="53">
        <v>0</v>
      </c>
      <c r="G1487" s="53">
        <v>0</v>
      </c>
      <c r="H1487" s="53">
        <v>0</v>
      </c>
      <c r="I1487" s="53">
        <f t="shared" si="226"/>
        <v>0</v>
      </c>
      <c r="J1487" s="53">
        <f t="shared" si="227"/>
        <v>0</v>
      </c>
      <c r="K1487" s="53">
        <f t="shared" si="228"/>
        <v>50.26</v>
      </c>
      <c r="L1487" s="53">
        <f t="shared" si="229"/>
        <v>0</v>
      </c>
      <c r="M1487" s="53">
        <f t="shared" si="229"/>
        <v>0</v>
      </c>
      <c r="N1487" s="53">
        <f t="shared" si="230"/>
        <v>0</v>
      </c>
    </row>
    <row r="1488" spans="1:14" ht="15" customHeight="1" x14ac:dyDescent="0.2">
      <c r="A1488" s="58">
        <v>29</v>
      </c>
      <c r="B1488" s="61" t="s">
        <v>42</v>
      </c>
      <c r="C1488" s="53">
        <v>0</v>
      </c>
      <c r="D1488" s="53">
        <v>0</v>
      </c>
      <c r="E1488" s="53">
        <v>0</v>
      </c>
      <c r="F1488" s="53">
        <v>0</v>
      </c>
      <c r="G1488" s="53">
        <v>0</v>
      </c>
      <c r="H1488" s="53">
        <v>0</v>
      </c>
      <c r="I1488" s="53" t="e">
        <f t="shared" si="226"/>
        <v>#DIV/0!</v>
      </c>
      <c r="J1488" s="53" t="e">
        <f t="shared" si="227"/>
        <v>#DIV/0!</v>
      </c>
      <c r="K1488" s="53">
        <f t="shared" si="228"/>
        <v>0</v>
      </c>
      <c r="L1488" s="53">
        <f t="shared" si="229"/>
        <v>0</v>
      </c>
      <c r="M1488" s="53">
        <f t="shared" si="229"/>
        <v>0</v>
      </c>
      <c r="N1488" s="53" t="e">
        <f t="shared" si="230"/>
        <v>#DIV/0!</v>
      </c>
    </row>
    <row r="1489" spans="1:14" ht="15" customHeight="1" x14ac:dyDescent="0.2">
      <c r="A1489" s="58">
        <v>30</v>
      </c>
      <c r="B1489" s="61" t="s">
        <v>43</v>
      </c>
      <c r="C1489" s="53">
        <v>25.222222222222221</v>
      </c>
      <c r="D1489" s="53">
        <v>9.7777777777777786</v>
      </c>
      <c r="E1489" s="53">
        <v>0</v>
      </c>
      <c r="F1489" s="53">
        <v>0</v>
      </c>
      <c r="G1489" s="53">
        <v>0</v>
      </c>
      <c r="H1489" s="53">
        <v>0</v>
      </c>
      <c r="I1489" s="53">
        <f t="shared" si="226"/>
        <v>0</v>
      </c>
      <c r="J1489" s="53">
        <f t="shared" si="227"/>
        <v>0</v>
      </c>
      <c r="K1489" s="53">
        <f t="shared" si="228"/>
        <v>35</v>
      </c>
      <c r="L1489" s="53">
        <f t="shared" si="229"/>
        <v>0</v>
      </c>
      <c r="M1489" s="53">
        <f t="shared" si="229"/>
        <v>0</v>
      </c>
      <c r="N1489" s="53">
        <f t="shared" si="230"/>
        <v>0</v>
      </c>
    </row>
    <row r="1490" spans="1:14" ht="15" customHeight="1" x14ac:dyDescent="0.2">
      <c r="A1490" s="58">
        <v>31</v>
      </c>
      <c r="B1490" s="61" t="s">
        <v>44</v>
      </c>
      <c r="C1490" s="53">
        <v>110.32746216819648</v>
      </c>
      <c r="D1490" s="53">
        <v>32.672537831803524</v>
      </c>
      <c r="E1490" s="53">
        <v>0</v>
      </c>
      <c r="F1490" s="53">
        <v>0</v>
      </c>
      <c r="G1490" s="53">
        <v>0</v>
      </c>
      <c r="H1490" s="53">
        <v>0</v>
      </c>
      <c r="I1490" s="53">
        <f t="shared" si="226"/>
        <v>0</v>
      </c>
      <c r="J1490" s="53">
        <f t="shared" si="227"/>
        <v>0</v>
      </c>
      <c r="K1490" s="53">
        <f t="shared" si="228"/>
        <v>143</v>
      </c>
      <c r="L1490" s="53">
        <f t="shared" si="229"/>
        <v>0</v>
      </c>
      <c r="M1490" s="53">
        <f t="shared" si="229"/>
        <v>0</v>
      </c>
      <c r="N1490" s="53">
        <f t="shared" si="230"/>
        <v>0</v>
      </c>
    </row>
    <row r="1491" spans="1:14" ht="15" customHeight="1" x14ac:dyDescent="0.2">
      <c r="A1491" s="58">
        <v>32</v>
      </c>
      <c r="B1491" s="61" t="s">
        <v>45</v>
      </c>
      <c r="C1491" s="53">
        <v>137.7399660825325</v>
      </c>
      <c r="D1491" s="53">
        <v>320.26003391746747</v>
      </c>
      <c r="E1491" s="53">
        <v>0</v>
      </c>
      <c r="F1491" s="53">
        <v>0</v>
      </c>
      <c r="G1491" s="53">
        <v>0</v>
      </c>
      <c r="H1491" s="53">
        <v>0</v>
      </c>
      <c r="I1491" s="53">
        <f t="shared" si="226"/>
        <v>0</v>
      </c>
      <c r="J1491" s="53">
        <f t="shared" si="227"/>
        <v>0</v>
      </c>
      <c r="K1491" s="53">
        <f t="shared" si="228"/>
        <v>458</v>
      </c>
      <c r="L1491" s="53">
        <f t="shared" si="229"/>
        <v>0</v>
      </c>
      <c r="M1491" s="53">
        <f t="shared" si="229"/>
        <v>0</v>
      </c>
      <c r="N1491" s="53">
        <f t="shared" si="230"/>
        <v>0</v>
      </c>
    </row>
    <row r="1492" spans="1:14" ht="15" customHeight="1" x14ac:dyDescent="0.2">
      <c r="A1492" s="58">
        <v>33</v>
      </c>
      <c r="B1492" s="61" t="s">
        <v>46</v>
      </c>
      <c r="C1492" s="53">
        <v>0</v>
      </c>
      <c r="D1492" s="53">
        <v>0</v>
      </c>
      <c r="E1492" s="53">
        <v>0</v>
      </c>
      <c r="F1492" s="53">
        <v>0</v>
      </c>
      <c r="G1492" s="53">
        <v>0</v>
      </c>
      <c r="H1492" s="53">
        <v>0</v>
      </c>
      <c r="I1492" s="53" t="e">
        <f t="shared" si="226"/>
        <v>#DIV/0!</v>
      </c>
      <c r="J1492" s="53" t="e">
        <f t="shared" si="227"/>
        <v>#DIV/0!</v>
      </c>
      <c r="K1492" s="53">
        <f t="shared" si="228"/>
        <v>0</v>
      </c>
      <c r="L1492" s="53">
        <f t="shared" si="229"/>
        <v>0</v>
      </c>
      <c r="M1492" s="53">
        <f t="shared" si="229"/>
        <v>0</v>
      </c>
      <c r="N1492" s="53" t="e">
        <f t="shared" si="230"/>
        <v>#DIV/0!</v>
      </c>
    </row>
    <row r="1493" spans="1:14" ht="15" customHeight="1" x14ac:dyDescent="0.2">
      <c r="A1493" s="58">
        <v>34</v>
      </c>
      <c r="B1493" s="61" t="s">
        <v>47</v>
      </c>
      <c r="C1493" s="53">
        <v>544.09325678354833</v>
      </c>
      <c r="D1493" s="53">
        <v>61.156743216451673</v>
      </c>
      <c r="E1493" s="53">
        <v>0</v>
      </c>
      <c r="F1493" s="53">
        <v>0</v>
      </c>
      <c r="G1493" s="53">
        <v>0</v>
      </c>
      <c r="H1493" s="53">
        <v>0</v>
      </c>
      <c r="I1493" s="53">
        <f t="shared" si="226"/>
        <v>0</v>
      </c>
      <c r="J1493" s="53">
        <f t="shared" si="227"/>
        <v>0</v>
      </c>
      <c r="K1493" s="53">
        <f t="shared" si="228"/>
        <v>605.25</v>
      </c>
      <c r="L1493" s="53">
        <f t="shared" si="229"/>
        <v>0</v>
      </c>
      <c r="M1493" s="53">
        <f t="shared" si="229"/>
        <v>0</v>
      </c>
      <c r="N1493" s="53">
        <f t="shared" si="230"/>
        <v>0</v>
      </c>
    </row>
    <row r="1494" spans="1:14" ht="15" customHeight="1" x14ac:dyDescent="0.2">
      <c r="A1494" s="58">
        <v>35</v>
      </c>
      <c r="B1494" s="61" t="s">
        <v>48</v>
      </c>
      <c r="C1494" s="53">
        <v>0</v>
      </c>
      <c r="D1494" s="53">
        <v>0</v>
      </c>
      <c r="E1494" s="53">
        <v>0</v>
      </c>
      <c r="F1494" s="53">
        <v>0</v>
      </c>
      <c r="G1494" s="53">
        <v>0</v>
      </c>
      <c r="H1494" s="53">
        <v>0</v>
      </c>
      <c r="I1494" s="53" t="e">
        <f t="shared" si="226"/>
        <v>#DIV/0!</v>
      </c>
      <c r="J1494" s="53" t="e">
        <f t="shared" si="227"/>
        <v>#DIV/0!</v>
      </c>
      <c r="K1494" s="53">
        <f t="shared" si="228"/>
        <v>0</v>
      </c>
      <c r="L1494" s="53">
        <f t="shared" si="229"/>
        <v>0</v>
      </c>
      <c r="M1494" s="53">
        <f t="shared" si="229"/>
        <v>0</v>
      </c>
      <c r="N1494" s="53" t="e">
        <f t="shared" si="230"/>
        <v>#DIV/0!</v>
      </c>
    </row>
    <row r="1495" spans="1:14" ht="15" customHeight="1" x14ac:dyDescent="0.2">
      <c r="A1495" s="58">
        <v>36</v>
      </c>
      <c r="B1495" s="61" t="s">
        <v>49</v>
      </c>
      <c r="C1495" s="53">
        <v>0</v>
      </c>
      <c r="D1495" s="53">
        <v>0</v>
      </c>
      <c r="E1495" s="53">
        <v>0</v>
      </c>
      <c r="F1495" s="53">
        <v>0</v>
      </c>
      <c r="G1495" s="53">
        <v>0</v>
      </c>
      <c r="H1495" s="53">
        <v>0</v>
      </c>
      <c r="I1495" s="53" t="e">
        <f t="shared" si="226"/>
        <v>#DIV/0!</v>
      </c>
      <c r="J1495" s="53" t="e">
        <f t="shared" si="227"/>
        <v>#DIV/0!</v>
      </c>
      <c r="K1495" s="53">
        <f t="shared" si="228"/>
        <v>0</v>
      </c>
      <c r="L1495" s="53">
        <f t="shared" si="229"/>
        <v>0</v>
      </c>
      <c r="M1495" s="53">
        <f t="shared" si="229"/>
        <v>0</v>
      </c>
      <c r="N1495" s="53" t="e">
        <f t="shared" si="230"/>
        <v>#DIV/0!</v>
      </c>
    </row>
    <row r="1496" spans="1:14" ht="15" customHeight="1" x14ac:dyDescent="0.2">
      <c r="A1496" s="66"/>
      <c r="B1496" s="67" t="s">
        <v>6</v>
      </c>
      <c r="C1496" s="54">
        <f t="shared" ref="C1496:H1496" si="231">SUM(C1460:C1495)</f>
        <v>1498.3371105965709</v>
      </c>
      <c r="D1496" s="54">
        <f t="shared" si="231"/>
        <v>569.55288940342905</v>
      </c>
      <c r="E1496" s="54">
        <f t="shared" si="231"/>
        <v>0</v>
      </c>
      <c r="F1496" s="54">
        <f t="shared" si="231"/>
        <v>0</v>
      </c>
      <c r="G1496" s="54">
        <f t="shared" si="231"/>
        <v>0</v>
      </c>
      <c r="H1496" s="54">
        <f t="shared" si="231"/>
        <v>0</v>
      </c>
      <c r="I1496" s="54">
        <f t="shared" si="226"/>
        <v>0</v>
      </c>
      <c r="J1496" s="54">
        <f t="shared" si="227"/>
        <v>0</v>
      </c>
      <c r="K1496" s="54">
        <f t="shared" si="228"/>
        <v>2067.89</v>
      </c>
      <c r="L1496" s="54">
        <f t="shared" si="229"/>
        <v>0</v>
      </c>
      <c r="M1496" s="54">
        <f t="shared" si="229"/>
        <v>0</v>
      </c>
      <c r="N1496" s="54">
        <f t="shared" si="230"/>
        <v>0</v>
      </c>
    </row>
    <row r="1497" spans="1:14" ht="15" customHeight="1" x14ac:dyDescent="0.2">
      <c r="A1497" s="109" t="s">
        <v>177</v>
      </c>
      <c r="B1497" s="109"/>
      <c r="C1497" s="109"/>
      <c r="D1497" s="109"/>
      <c r="E1497" s="109"/>
      <c r="F1497" s="109"/>
      <c r="G1497" s="109"/>
      <c r="H1497" s="109"/>
      <c r="I1497" s="109"/>
      <c r="J1497" s="109"/>
      <c r="K1497" s="109"/>
      <c r="L1497" s="109"/>
      <c r="M1497" s="109"/>
      <c r="N1497" s="109"/>
    </row>
    <row r="1498" spans="1:14" ht="15" customHeight="1" x14ac:dyDescent="0.2">
      <c r="A1498" s="110"/>
      <c r="B1498" s="110"/>
      <c r="C1498" s="110"/>
      <c r="D1498" s="110"/>
      <c r="E1498" s="110"/>
      <c r="F1498" s="110"/>
      <c r="G1498" s="110"/>
      <c r="H1498" s="110"/>
      <c r="I1498" s="110"/>
      <c r="J1498" s="110"/>
      <c r="K1498" s="110"/>
      <c r="L1498" s="110"/>
      <c r="M1498" s="110"/>
      <c r="N1498" s="110"/>
    </row>
    <row r="1499" spans="1:14" ht="15" customHeight="1" x14ac:dyDescent="0.2">
      <c r="A1499" s="111" t="str">
        <f>A91</f>
        <v>Disbursements under Crop Loans - 30.09.2020</v>
      </c>
      <c r="B1499" s="111"/>
      <c r="C1499" s="111"/>
      <c r="D1499" s="111"/>
      <c r="E1499" s="111"/>
      <c r="F1499" s="111"/>
      <c r="G1499" s="111"/>
      <c r="H1499" s="111"/>
      <c r="I1499" s="111"/>
      <c r="J1499" s="111"/>
      <c r="K1499" s="111"/>
      <c r="L1499" s="111"/>
      <c r="M1499" s="111"/>
      <c r="N1499" s="111"/>
    </row>
    <row r="1500" spans="1:14" ht="15" customHeight="1" x14ac:dyDescent="0.2">
      <c r="A1500" s="56"/>
      <c r="B1500" s="56"/>
      <c r="C1500" s="56"/>
      <c r="D1500" s="56"/>
      <c r="E1500" s="56"/>
      <c r="F1500" s="56"/>
      <c r="G1500" s="56"/>
      <c r="H1500" s="56"/>
      <c r="I1500" s="56"/>
      <c r="J1500" s="56"/>
      <c r="K1500" s="112" t="s">
        <v>2</v>
      </c>
      <c r="L1500" s="112"/>
      <c r="M1500" s="112"/>
      <c r="N1500" s="112"/>
    </row>
    <row r="1501" spans="1:14" ht="39.950000000000003" customHeight="1" x14ac:dyDescent="0.2">
      <c r="A1501" s="113" t="s">
        <v>3</v>
      </c>
      <c r="B1501" s="113" t="s">
        <v>56</v>
      </c>
      <c r="C1501" s="102" t="str">
        <f>C93</f>
        <v>Crop Loan Target 
ACP 2020-21</v>
      </c>
      <c r="D1501" s="102"/>
      <c r="E1501" s="116" t="str">
        <f>E93</f>
        <v>Cumulative Achievement from 
01.04.2020</v>
      </c>
      <c r="F1501" s="117"/>
      <c r="G1501" s="117"/>
      <c r="H1501" s="118"/>
      <c r="I1501" s="102" t="s">
        <v>5</v>
      </c>
      <c r="J1501" s="102"/>
      <c r="K1501" s="102" t="s">
        <v>6</v>
      </c>
      <c r="L1501" s="102"/>
      <c r="M1501" s="102"/>
      <c r="N1501" s="102"/>
    </row>
    <row r="1502" spans="1:14" ht="15" customHeight="1" x14ac:dyDescent="0.2">
      <c r="A1502" s="114"/>
      <c r="B1502" s="114"/>
      <c r="C1502" s="103" t="s">
        <v>7</v>
      </c>
      <c r="D1502" s="103" t="s">
        <v>8</v>
      </c>
      <c r="E1502" s="105" t="s">
        <v>7</v>
      </c>
      <c r="F1502" s="106"/>
      <c r="G1502" s="105" t="s">
        <v>8</v>
      </c>
      <c r="H1502" s="106"/>
      <c r="I1502" s="103" t="s">
        <v>7</v>
      </c>
      <c r="J1502" s="103" t="s">
        <v>8</v>
      </c>
      <c r="K1502" s="103" t="s">
        <v>9</v>
      </c>
      <c r="L1502" s="107" t="s">
        <v>10</v>
      </c>
      <c r="M1502" s="107"/>
      <c r="N1502" s="103" t="s">
        <v>11</v>
      </c>
    </row>
    <row r="1503" spans="1:14" ht="15" customHeight="1" x14ac:dyDescent="0.2">
      <c r="A1503" s="115"/>
      <c r="B1503" s="115"/>
      <c r="C1503" s="104"/>
      <c r="D1503" s="104"/>
      <c r="E1503" s="57" t="s">
        <v>12</v>
      </c>
      <c r="F1503" s="57" t="s">
        <v>13</v>
      </c>
      <c r="G1503" s="57" t="s">
        <v>12</v>
      </c>
      <c r="H1503" s="57" t="s">
        <v>13</v>
      </c>
      <c r="I1503" s="104"/>
      <c r="J1503" s="104"/>
      <c r="K1503" s="104"/>
      <c r="L1503" s="57" t="s">
        <v>12</v>
      </c>
      <c r="M1503" s="57" t="s">
        <v>13</v>
      </c>
      <c r="N1503" s="104"/>
    </row>
    <row r="1504" spans="1:14" ht="15" customHeight="1" x14ac:dyDescent="0.2">
      <c r="A1504" s="58">
        <v>1</v>
      </c>
      <c r="B1504" s="61" t="s">
        <v>14</v>
      </c>
      <c r="C1504" s="53">
        <v>0</v>
      </c>
      <c r="D1504" s="53">
        <v>0</v>
      </c>
      <c r="E1504" s="53">
        <v>0</v>
      </c>
      <c r="F1504" s="53">
        <v>0</v>
      </c>
      <c r="G1504" s="53">
        <v>0</v>
      </c>
      <c r="H1504" s="53">
        <v>0</v>
      </c>
      <c r="I1504" s="53" t="e">
        <f t="shared" ref="I1504:I1519" si="232">(F1504/C1504)*100</f>
        <v>#DIV/0!</v>
      </c>
      <c r="J1504" s="53" t="e">
        <f t="shared" ref="J1504:J1519" si="233">(H1504/D1504)*100</f>
        <v>#DIV/0!</v>
      </c>
      <c r="K1504" s="53">
        <f t="shared" ref="K1504:K1519" si="234">C1504+D1504</f>
        <v>0</v>
      </c>
      <c r="L1504" s="53">
        <f t="shared" ref="L1504:M1519" si="235">E1504+G1504</f>
        <v>0</v>
      </c>
      <c r="M1504" s="53">
        <f t="shared" si="235"/>
        <v>0</v>
      </c>
      <c r="N1504" s="53" t="e">
        <f t="shared" ref="N1504:N1519" si="236">(M1504/K1504)*100</f>
        <v>#DIV/0!</v>
      </c>
    </row>
    <row r="1505" spans="1:14" ht="15" customHeight="1" x14ac:dyDescent="0.2">
      <c r="A1505" s="58">
        <v>2</v>
      </c>
      <c r="B1505" s="61" t="s">
        <v>15</v>
      </c>
      <c r="C1505" s="53">
        <v>0</v>
      </c>
      <c r="D1505" s="53">
        <v>0</v>
      </c>
      <c r="E1505" s="53">
        <v>0</v>
      </c>
      <c r="F1505" s="53">
        <v>0</v>
      </c>
      <c r="G1505" s="53">
        <v>0</v>
      </c>
      <c r="H1505" s="53">
        <v>0</v>
      </c>
      <c r="I1505" s="53" t="e">
        <f t="shared" si="232"/>
        <v>#DIV/0!</v>
      </c>
      <c r="J1505" s="53" t="e">
        <f t="shared" si="233"/>
        <v>#DIV/0!</v>
      </c>
      <c r="K1505" s="53">
        <f t="shared" si="234"/>
        <v>0</v>
      </c>
      <c r="L1505" s="53">
        <f t="shared" si="235"/>
        <v>0</v>
      </c>
      <c r="M1505" s="53">
        <f t="shared" si="235"/>
        <v>0</v>
      </c>
      <c r="N1505" s="53" t="e">
        <f t="shared" si="236"/>
        <v>#DIV/0!</v>
      </c>
    </row>
    <row r="1506" spans="1:14" ht="15" customHeight="1" x14ac:dyDescent="0.2">
      <c r="A1506" s="58">
        <v>3</v>
      </c>
      <c r="B1506" s="61" t="s">
        <v>16</v>
      </c>
      <c r="C1506" s="53">
        <v>0</v>
      </c>
      <c r="D1506" s="53">
        <v>0</v>
      </c>
      <c r="E1506" s="53">
        <v>0</v>
      </c>
      <c r="F1506" s="53">
        <v>0</v>
      </c>
      <c r="G1506" s="53">
        <v>0</v>
      </c>
      <c r="H1506" s="53">
        <v>0</v>
      </c>
      <c r="I1506" s="53" t="e">
        <f t="shared" si="232"/>
        <v>#DIV/0!</v>
      </c>
      <c r="J1506" s="53" t="e">
        <f t="shared" si="233"/>
        <v>#DIV/0!</v>
      </c>
      <c r="K1506" s="53">
        <f t="shared" si="234"/>
        <v>0</v>
      </c>
      <c r="L1506" s="53">
        <f t="shared" si="235"/>
        <v>0</v>
      </c>
      <c r="M1506" s="53">
        <f t="shared" si="235"/>
        <v>0</v>
      </c>
      <c r="N1506" s="53" t="e">
        <f t="shared" si="236"/>
        <v>#DIV/0!</v>
      </c>
    </row>
    <row r="1507" spans="1:14" ht="15" customHeight="1" x14ac:dyDescent="0.2">
      <c r="A1507" s="58">
        <v>4</v>
      </c>
      <c r="B1507" s="61" t="s">
        <v>17</v>
      </c>
      <c r="C1507" s="53">
        <v>0</v>
      </c>
      <c r="D1507" s="53">
        <v>0</v>
      </c>
      <c r="E1507" s="53">
        <v>0</v>
      </c>
      <c r="F1507" s="53">
        <v>0</v>
      </c>
      <c r="G1507" s="53">
        <v>0</v>
      </c>
      <c r="H1507" s="53">
        <v>0</v>
      </c>
      <c r="I1507" s="53" t="e">
        <f t="shared" si="232"/>
        <v>#DIV/0!</v>
      </c>
      <c r="J1507" s="53" t="e">
        <f t="shared" si="233"/>
        <v>#DIV/0!</v>
      </c>
      <c r="K1507" s="53">
        <f t="shared" si="234"/>
        <v>0</v>
      </c>
      <c r="L1507" s="53">
        <f t="shared" si="235"/>
        <v>0</v>
      </c>
      <c r="M1507" s="53">
        <f t="shared" si="235"/>
        <v>0</v>
      </c>
      <c r="N1507" s="53" t="e">
        <f t="shared" si="236"/>
        <v>#DIV/0!</v>
      </c>
    </row>
    <row r="1508" spans="1:14" ht="15" customHeight="1" x14ac:dyDescent="0.2">
      <c r="A1508" s="58">
        <v>5</v>
      </c>
      <c r="B1508" s="61" t="s">
        <v>18</v>
      </c>
      <c r="C1508" s="53">
        <v>0</v>
      </c>
      <c r="D1508" s="53">
        <v>0</v>
      </c>
      <c r="E1508" s="53">
        <v>0</v>
      </c>
      <c r="F1508" s="53">
        <v>0</v>
      </c>
      <c r="G1508" s="53">
        <v>0</v>
      </c>
      <c r="H1508" s="53">
        <v>0</v>
      </c>
      <c r="I1508" s="53" t="e">
        <f t="shared" si="232"/>
        <v>#DIV/0!</v>
      </c>
      <c r="J1508" s="53" t="e">
        <f t="shared" si="233"/>
        <v>#DIV/0!</v>
      </c>
      <c r="K1508" s="53">
        <f t="shared" si="234"/>
        <v>0</v>
      </c>
      <c r="L1508" s="53">
        <f t="shared" si="235"/>
        <v>0</v>
      </c>
      <c r="M1508" s="53">
        <f t="shared" si="235"/>
        <v>0</v>
      </c>
      <c r="N1508" s="53" t="e">
        <f t="shared" si="236"/>
        <v>#DIV/0!</v>
      </c>
    </row>
    <row r="1509" spans="1:14" ht="15" customHeight="1" x14ac:dyDescent="0.2">
      <c r="A1509" s="58">
        <v>6</v>
      </c>
      <c r="B1509" s="61" t="s">
        <v>19</v>
      </c>
      <c r="C1509" s="53">
        <v>0</v>
      </c>
      <c r="D1509" s="53">
        <v>0</v>
      </c>
      <c r="E1509" s="53">
        <v>0</v>
      </c>
      <c r="F1509" s="53">
        <v>0</v>
      </c>
      <c r="G1509" s="53">
        <v>0</v>
      </c>
      <c r="H1509" s="53">
        <v>0</v>
      </c>
      <c r="I1509" s="53" t="e">
        <f t="shared" si="232"/>
        <v>#DIV/0!</v>
      </c>
      <c r="J1509" s="53" t="e">
        <f t="shared" si="233"/>
        <v>#DIV/0!</v>
      </c>
      <c r="K1509" s="53">
        <f t="shared" si="234"/>
        <v>0</v>
      </c>
      <c r="L1509" s="53">
        <f t="shared" si="235"/>
        <v>0</v>
      </c>
      <c r="M1509" s="53">
        <f t="shared" si="235"/>
        <v>0</v>
      </c>
      <c r="N1509" s="53" t="e">
        <f t="shared" si="236"/>
        <v>#DIV/0!</v>
      </c>
    </row>
    <row r="1510" spans="1:14" ht="15" customHeight="1" x14ac:dyDescent="0.2">
      <c r="A1510" s="58">
        <v>7</v>
      </c>
      <c r="B1510" s="61" t="s">
        <v>20</v>
      </c>
      <c r="C1510" s="53">
        <v>0</v>
      </c>
      <c r="D1510" s="53">
        <v>0</v>
      </c>
      <c r="E1510" s="53">
        <v>0</v>
      </c>
      <c r="F1510" s="53">
        <v>0</v>
      </c>
      <c r="G1510" s="53">
        <v>0</v>
      </c>
      <c r="H1510" s="53">
        <v>0</v>
      </c>
      <c r="I1510" s="53" t="e">
        <f t="shared" si="232"/>
        <v>#DIV/0!</v>
      </c>
      <c r="J1510" s="53" t="e">
        <f t="shared" si="233"/>
        <v>#DIV/0!</v>
      </c>
      <c r="K1510" s="53">
        <f t="shared" si="234"/>
        <v>0</v>
      </c>
      <c r="L1510" s="53">
        <f t="shared" si="235"/>
        <v>0</v>
      </c>
      <c r="M1510" s="53">
        <f t="shared" si="235"/>
        <v>0</v>
      </c>
      <c r="N1510" s="53" t="e">
        <f t="shared" si="236"/>
        <v>#DIV/0!</v>
      </c>
    </row>
    <row r="1511" spans="1:14" ht="15" customHeight="1" x14ac:dyDescent="0.2">
      <c r="A1511" s="58">
        <v>8</v>
      </c>
      <c r="B1511" s="61" t="s">
        <v>21</v>
      </c>
      <c r="C1511" s="53">
        <v>0</v>
      </c>
      <c r="D1511" s="53">
        <v>0</v>
      </c>
      <c r="E1511" s="53">
        <v>0</v>
      </c>
      <c r="F1511" s="53">
        <v>0</v>
      </c>
      <c r="G1511" s="53">
        <v>0</v>
      </c>
      <c r="H1511" s="53">
        <v>0</v>
      </c>
      <c r="I1511" s="53" t="e">
        <f t="shared" si="232"/>
        <v>#DIV/0!</v>
      </c>
      <c r="J1511" s="53" t="e">
        <f t="shared" si="233"/>
        <v>#DIV/0!</v>
      </c>
      <c r="K1511" s="53">
        <f t="shared" si="234"/>
        <v>0</v>
      </c>
      <c r="L1511" s="53">
        <f t="shared" si="235"/>
        <v>0</v>
      </c>
      <c r="M1511" s="53">
        <f t="shared" si="235"/>
        <v>0</v>
      </c>
      <c r="N1511" s="53" t="e">
        <f t="shared" si="236"/>
        <v>#DIV/0!</v>
      </c>
    </row>
    <row r="1512" spans="1:14" ht="15" customHeight="1" x14ac:dyDescent="0.2">
      <c r="A1512" s="58">
        <v>9</v>
      </c>
      <c r="B1512" s="61" t="s">
        <v>22</v>
      </c>
      <c r="C1512" s="53">
        <v>0</v>
      </c>
      <c r="D1512" s="53">
        <v>0</v>
      </c>
      <c r="E1512" s="53">
        <v>0</v>
      </c>
      <c r="F1512" s="53">
        <v>0</v>
      </c>
      <c r="G1512" s="53">
        <v>0</v>
      </c>
      <c r="H1512" s="53">
        <v>0</v>
      </c>
      <c r="I1512" s="53" t="e">
        <f t="shared" si="232"/>
        <v>#DIV/0!</v>
      </c>
      <c r="J1512" s="53" t="e">
        <f t="shared" si="233"/>
        <v>#DIV/0!</v>
      </c>
      <c r="K1512" s="53">
        <f t="shared" si="234"/>
        <v>0</v>
      </c>
      <c r="L1512" s="53">
        <f t="shared" si="235"/>
        <v>0</v>
      </c>
      <c r="M1512" s="53">
        <f t="shared" si="235"/>
        <v>0</v>
      </c>
      <c r="N1512" s="53" t="e">
        <f t="shared" si="236"/>
        <v>#DIV/0!</v>
      </c>
    </row>
    <row r="1513" spans="1:14" ht="15" customHeight="1" x14ac:dyDescent="0.2">
      <c r="A1513" s="58">
        <v>10</v>
      </c>
      <c r="B1513" s="61" t="s">
        <v>23</v>
      </c>
      <c r="C1513" s="53">
        <v>0</v>
      </c>
      <c r="D1513" s="53">
        <v>0</v>
      </c>
      <c r="E1513" s="53">
        <v>0</v>
      </c>
      <c r="F1513" s="53">
        <v>0</v>
      </c>
      <c r="G1513" s="53">
        <v>0</v>
      </c>
      <c r="H1513" s="53">
        <v>0</v>
      </c>
      <c r="I1513" s="53" t="e">
        <f t="shared" si="232"/>
        <v>#DIV/0!</v>
      </c>
      <c r="J1513" s="53" t="e">
        <f t="shared" si="233"/>
        <v>#DIV/0!</v>
      </c>
      <c r="K1513" s="53">
        <f t="shared" si="234"/>
        <v>0</v>
      </c>
      <c r="L1513" s="53">
        <f t="shared" si="235"/>
        <v>0</v>
      </c>
      <c r="M1513" s="53">
        <f t="shared" si="235"/>
        <v>0</v>
      </c>
      <c r="N1513" s="53" t="e">
        <f t="shared" si="236"/>
        <v>#DIV/0!</v>
      </c>
    </row>
    <row r="1514" spans="1:14" ht="15" customHeight="1" x14ac:dyDescent="0.2">
      <c r="A1514" s="58">
        <v>11</v>
      </c>
      <c r="B1514" s="61" t="s">
        <v>24</v>
      </c>
      <c r="C1514" s="53">
        <v>0</v>
      </c>
      <c r="D1514" s="53">
        <v>0</v>
      </c>
      <c r="E1514" s="53">
        <v>0</v>
      </c>
      <c r="F1514" s="53">
        <v>0</v>
      </c>
      <c r="G1514" s="53">
        <v>0</v>
      </c>
      <c r="H1514" s="53">
        <v>0</v>
      </c>
      <c r="I1514" s="53" t="e">
        <f t="shared" si="232"/>
        <v>#DIV/0!</v>
      </c>
      <c r="J1514" s="53" t="e">
        <f t="shared" si="233"/>
        <v>#DIV/0!</v>
      </c>
      <c r="K1514" s="53">
        <f t="shared" si="234"/>
        <v>0</v>
      </c>
      <c r="L1514" s="53">
        <f t="shared" si="235"/>
        <v>0</v>
      </c>
      <c r="M1514" s="53">
        <f t="shared" si="235"/>
        <v>0</v>
      </c>
      <c r="N1514" s="53" t="e">
        <f t="shared" si="236"/>
        <v>#DIV/0!</v>
      </c>
    </row>
    <row r="1515" spans="1:14" ht="15" customHeight="1" x14ac:dyDescent="0.2">
      <c r="A1515" s="58">
        <v>12</v>
      </c>
      <c r="B1515" s="61" t="s">
        <v>25</v>
      </c>
      <c r="C1515" s="53">
        <v>0</v>
      </c>
      <c r="D1515" s="53">
        <v>0</v>
      </c>
      <c r="E1515" s="53">
        <v>0</v>
      </c>
      <c r="F1515" s="53">
        <v>0</v>
      </c>
      <c r="G1515" s="53">
        <v>0</v>
      </c>
      <c r="H1515" s="53">
        <v>0</v>
      </c>
      <c r="I1515" s="53" t="e">
        <f t="shared" si="232"/>
        <v>#DIV/0!</v>
      </c>
      <c r="J1515" s="53" t="e">
        <f t="shared" si="233"/>
        <v>#DIV/0!</v>
      </c>
      <c r="K1515" s="53">
        <f t="shared" si="234"/>
        <v>0</v>
      </c>
      <c r="L1515" s="53">
        <f t="shared" si="235"/>
        <v>0</v>
      </c>
      <c r="M1515" s="53">
        <f t="shared" si="235"/>
        <v>0</v>
      </c>
      <c r="N1515" s="53" t="e">
        <f t="shared" si="236"/>
        <v>#DIV/0!</v>
      </c>
    </row>
    <row r="1516" spans="1:14" ht="15" customHeight="1" x14ac:dyDescent="0.2">
      <c r="A1516" s="58">
        <v>13</v>
      </c>
      <c r="B1516" s="61" t="s">
        <v>26</v>
      </c>
      <c r="C1516" s="53">
        <v>0</v>
      </c>
      <c r="D1516" s="53">
        <v>0</v>
      </c>
      <c r="E1516" s="53">
        <v>0</v>
      </c>
      <c r="F1516" s="53">
        <v>0</v>
      </c>
      <c r="G1516" s="53">
        <v>0</v>
      </c>
      <c r="H1516" s="53">
        <v>0</v>
      </c>
      <c r="I1516" s="53" t="e">
        <f t="shared" si="232"/>
        <v>#DIV/0!</v>
      </c>
      <c r="J1516" s="53" t="e">
        <f t="shared" si="233"/>
        <v>#DIV/0!</v>
      </c>
      <c r="K1516" s="53">
        <f t="shared" si="234"/>
        <v>0</v>
      </c>
      <c r="L1516" s="53">
        <f t="shared" si="235"/>
        <v>0</v>
      </c>
      <c r="M1516" s="53">
        <f t="shared" si="235"/>
        <v>0</v>
      </c>
      <c r="N1516" s="53" t="e">
        <f t="shared" si="236"/>
        <v>#DIV/0!</v>
      </c>
    </row>
    <row r="1517" spans="1:14" ht="15" customHeight="1" x14ac:dyDescent="0.2">
      <c r="A1517" s="58">
        <v>14</v>
      </c>
      <c r="B1517" s="61" t="s">
        <v>27</v>
      </c>
      <c r="C1517" s="53">
        <v>0</v>
      </c>
      <c r="D1517" s="53">
        <v>0</v>
      </c>
      <c r="E1517" s="53">
        <v>0</v>
      </c>
      <c r="F1517" s="53">
        <v>0</v>
      </c>
      <c r="G1517" s="53">
        <v>0</v>
      </c>
      <c r="H1517" s="53">
        <v>0</v>
      </c>
      <c r="I1517" s="53" t="e">
        <f t="shared" si="232"/>
        <v>#DIV/0!</v>
      </c>
      <c r="J1517" s="53" t="e">
        <f t="shared" si="233"/>
        <v>#DIV/0!</v>
      </c>
      <c r="K1517" s="53">
        <f t="shared" si="234"/>
        <v>0</v>
      </c>
      <c r="L1517" s="53">
        <f t="shared" si="235"/>
        <v>0</v>
      </c>
      <c r="M1517" s="53">
        <f t="shared" si="235"/>
        <v>0</v>
      </c>
      <c r="N1517" s="53" t="e">
        <f t="shared" si="236"/>
        <v>#DIV/0!</v>
      </c>
    </row>
    <row r="1518" spans="1:14" ht="15" customHeight="1" x14ac:dyDescent="0.2">
      <c r="A1518" s="58">
        <v>15</v>
      </c>
      <c r="B1518" s="61" t="s">
        <v>28</v>
      </c>
      <c r="C1518" s="53">
        <v>0</v>
      </c>
      <c r="D1518" s="53">
        <v>0</v>
      </c>
      <c r="E1518" s="53">
        <v>0</v>
      </c>
      <c r="F1518" s="53">
        <v>0</v>
      </c>
      <c r="G1518" s="53">
        <v>0</v>
      </c>
      <c r="H1518" s="53">
        <v>0</v>
      </c>
      <c r="I1518" s="53" t="e">
        <f t="shared" si="232"/>
        <v>#DIV/0!</v>
      </c>
      <c r="J1518" s="53" t="e">
        <f t="shared" si="233"/>
        <v>#DIV/0!</v>
      </c>
      <c r="K1518" s="53">
        <f t="shared" si="234"/>
        <v>0</v>
      </c>
      <c r="L1518" s="53">
        <f t="shared" si="235"/>
        <v>0</v>
      </c>
      <c r="M1518" s="53">
        <f t="shared" si="235"/>
        <v>0</v>
      </c>
      <c r="N1518" s="53" t="e">
        <f t="shared" si="236"/>
        <v>#DIV/0!</v>
      </c>
    </row>
    <row r="1519" spans="1:14" ht="15" customHeight="1" x14ac:dyDescent="0.2">
      <c r="A1519" s="58">
        <v>16</v>
      </c>
      <c r="B1519" s="61" t="s">
        <v>29</v>
      </c>
      <c r="C1519" s="53">
        <v>0</v>
      </c>
      <c r="D1519" s="53">
        <v>0</v>
      </c>
      <c r="E1519" s="53">
        <v>0</v>
      </c>
      <c r="F1519" s="53">
        <v>0</v>
      </c>
      <c r="G1519" s="53">
        <v>0</v>
      </c>
      <c r="H1519" s="53">
        <v>0</v>
      </c>
      <c r="I1519" s="53" t="e">
        <f t="shared" si="232"/>
        <v>#DIV/0!</v>
      </c>
      <c r="J1519" s="53" t="e">
        <f t="shared" si="233"/>
        <v>#DIV/0!</v>
      </c>
      <c r="K1519" s="53">
        <f t="shared" si="234"/>
        <v>0</v>
      </c>
      <c r="L1519" s="53">
        <f t="shared" si="235"/>
        <v>0</v>
      </c>
      <c r="M1519" s="53">
        <f t="shared" si="235"/>
        <v>0</v>
      </c>
      <c r="N1519" s="53" t="e">
        <f t="shared" si="236"/>
        <v>#DIV/0!</v>
      </c>
    </row>
    <row r="1520" spans="1:14" ht="15" customHeight="1" x14ac:dyDescent="0.2">
      <c r="A1520" s="58">
        <v>17</v>
      </c>
      <c r="B1520" s="61" t="s">
        <v>30</v>
      </c>
      <c r="C1520" s="53">
        <v>0</v>
      </c>
      <c r="D1520" s="53">
        <v>0</v>
      </c>
      <c r="E1520" s="53">
        <v>0</v>
      </c>
      <c r="F1520" s="53">
        <v>0</v>
      </c>
      <c r="G1520" s="53">
        <v>0</v>
      </c>
      <c r="H1520" s="53">
        <v>0</v>
      </c>
      <c r="I1520" s="53" t="e">
        <f>(F1520/C1520)*100</f>
        <v>#DIV/0!</v>
      </c>
      <c r="J1520" s="53" t="e">
        <f>(H1520/D1520)*100</f>
        <v>#DIV/0!</v>
      </c>
      <c r="K1520" s="53">
        <f>C1520+D1520</f>
        <v>0</v>
      </c>
      <c r="L1520" s="53">
        <f>E1520+G1520</f>
        <v>0</v>
      </c>
      <c r="M1520" s="53">
        <f>F1520+H1520</f>
        <v>0</v>
      </c>
      <c r="N1520" s="53" t="e">
        <f>(M1520/K1520)*100</f>
        <v>#DIV/0!</v>
      </c>
    </row>
    <row r="1521" spans="1:14" ht="15" customHeight="1" x14ac:dyDescent="0.2">
      <c r="A1521" s="58">
        <v>18</v>
      </c>
      <c r="B1521" s="65" t="s">
        <v>31</v>
      </c>
      <c r="C1521" s="53">
        <v>0</v>
      </c>
      <c r="D1521" s="53">
        <v>0</v>
      </c>
      <c r="E1521" s="53">
        <v>0</v>
      </c>
      <c r="F1521" s="53">
        <v>0</v>
      </c>
      <c r="G1521" s="53">
        <v>0</v>
      </c>
      <c r="H1521" s="53">
        <v>0</v>
      </c>
      <c r="I1521" s="53" t="e">
        <f>(F1521/C1521)*100</f>
        <v>#DIV/0!</v>
      </c>
      <c r="J1521" s="53" t="e">
        <f>(H1521/D1521)*100</f>
        <v>#DIV/0!</v>
      </c>
      <c r="K1521" s="53">
        <f>C1521+D1521</f>
        <v>0</v>
      </c>
      <c r="L1521" s="53">
        <f>E1521+G1521</f>
        <v>0</v>
      </c>
      <c r="M1521" s="53">
        <f>F1521+H1521</f>
        <v>0</v>
      </c>
      <c r="N1521" s="53" t="e">
        <f>(M1521/K1521)*100</f>
        <v>#DIV/0!</v>
      </c>
    </row>
    <row r="1522" spans="1:14" ht="15" customHeight="1" x14ac:dyDescent="0.2">
      <c r="A1522" s="58">
        <v>19</v>
      </c>
      <c r="B1522" s="61" t="s">
        <v>32</v>
      </c>
      <c r="C1522" s="53">
        <v>0</v>
      </c>
      <c r="D1522" s="53">
        <v>0</v>
      </c>
      <c r="E1522" s="53">
        <v>0</v>
      </c>
      <c r="F1522" s="53">
        <v>0</v>
      </c>
      <c r="G1522" s="53">
        <v>0</v>
      </c>
      <c r="H1522" s="53">
        <v>0</v>
      </c>
      <c r="I1522" s="53" t="e">
        <f t="shared" ref="I1522:I1526" si="237">(F1522/C1522)*100</f>
        <v>#DIV/0!</v>
      </c>
      <c r="J1522" s="53" t="e">
        <f t="shared" ref="J1522:J1526" si="238">(H1522/D1522)*100</f>
        <v>#DIV/0!</v>
      </c>
      <c r="K1522" s="53">
        <f t="shared" ref="K1522:K1526" si="239">C1522+D1522</f>
        <v>0</v>
      </c>
      <c r="L1522" s="53">
        <f t="shared" ref="L1522:M1526" si="240">E1522+G1522</f>
        <v>0</v>
      </c>
      <c r="M1522" s="53">
        <f t="shared" si="240"/>
        <v>0</v>
      </c>
      <c r="N1522" s="53" t="e">
        <f t="shared" ref="N1522:N1526" si="241">(M1522/K1522)*100</f>
        <v>#DIV/0!</v>
      </c>
    </row>
    <row r="1523" spans="1:14" ht="15" customHeight="1" x14ac:dyDescent="0.2">
      <c r="A1523" s="58">
        <v>20</v>
      </c>
      <c r="B1523" s="61" t="s">
        <v>33</v>
      </c>
      <c r="C1523" s="53">
        <v>0</v>
      </c>
      <c r="D1523" s="53">
        <v>0</v>
      </c>
      <c r="E1523" s="53">
        <v>0</v>
      </c>
      <c r="F1523" s="53">
        <v>0</v>
      </c>
      <c r="G1523" s="53">
        <v>0</v>
      </c>
      <c r="H1523" s="53">
        <v>0</v>
      </c>
      <c r="I1523" s="53" t="e">
        <f t="shared" si="237"/>
        <v>#DIV/0!</v>
      </c>
      <c r="J1523" s="53" t="e">
        <f t="shared" si="238"/>
        <v>#DIV/0!</v>
      </c>
      <c r="K1523" s="53">
        <f t="shared" si="239"/>
        <v>0</v>
      </c>
      <c r="L1523" s="53">
        <f t="shared" si="240"/>
        <v>0</v>
      </c>
      <c r="M1523" s="53">
        <f t="shared" si="240"/>
        <v>0</v>
      </c>
      <c r="N1523" s="53" t="e">
        <f t="shared" si="241"/>
        <v>#DIV/0!</v>
      </c>
    </row>
    <row r="1524" spans="1:14" ht="15" customHeight="1" x14ac:dyDescent="0.2">
      <c r="A1524" s="58">
        <v>21</v>
      </c>
      <c r="B1524" s="61" t="s">
        <v>34</v>
      </c>
      <c r="C1524" s="53">
        <v>0</v>
      </c>
      <c r="D1524" s="53">
        <v>0</v>
      </c>
      <c r="E1524" s="53">
        <v>0</v>
      </c>
      <c r="F1524" s="53">
        <v>0</v>
      </c>
      <c r="G1524" s="53">
        <v>0</v>
      </c>
      <c r="H1524" s="53">
        <v>0</v>
      </c>
      <c r="I1524" s="53" t="e">
        <f t="shared" si="237"/>
        <v>#DIV/0!</v>
      </c>
      <c r="J1524" s="53" t="e">
        <f t="shared" si="238"/>
        <v>#DIV/0!</v>
      </c>
      <c r="K1524" s="53">
        <f t="shared" si="239"/>
        <v>0</v>
      </c>
      <c r="L1524" s="53">
        <f t="shared" si="240"/>
        <v>0</v>
      </c>
      <c r="M1524" s="53">
        <f t="shared" si="240"/>
        <v>0</v>
      </c>
      <c r="N1524" s="53" t="e">
        <f t="shared" si="241"/>
        <v>#DIV/0!</v>
      </c>
    </row>
    <row r="1525" spans="1:14" ht="15" customHeight="1" x14ac:dyDescent="0.2">
      <c r="A1525" s="58">
        <v>22</v>
      </c>
      <c r="B1525" s="61" t="s">
        <v>35</v>
      </c>
      <c r="C1525" s="53">
        <v>0</v>
      </c>
      <c r="D1525" s="53">
        <v>0</v>
      </c>
      <c r="E1525" s="53">
        <v>0</v>
      </c>
      <c r="F1525" s="53">
        <v>0</v>
      </c>
      <c r="G1525" s="53">
        <v>0</v>
      </c>
      <c r="H1525" s="53">
        <v>0</v>
      </c>
      <c r="I1525" s="53" t="e">
        <f t="shared" si="237"/>
        <v>#DIV/0!</v>
      </c>
      <c r="J1525" s="53" t="e">
        <f t="shared" si="238"/>
        <v>#DIV/0!</v>
      </c>
      <c r="K1525" s="53">
        <f t="shared" si="239"/>
        <v>0</v>
      </c>
      <c r="L1525" s="53">
        <f t="shared" si="240"/>
        <v>0</v>
      </c>
      <c r="M1525" s="53">
        <f t="shared" si="240"/>
        <v>0</v>
      </c>
      <c r="N1525" s="53" t="e">
        <f t="shared" si="241"/>
        <v>#DIV/0!</v>
      </c>
    </row>
    <row r="1526" spans="1:14" ht="15" customHeight="1" x14ac:dyDescent="0.2">
      <c r="A1526" s="58">
        <v>23</v>
      </c>
      <c r="B1526" s="61" t="s">
        <v>36</v>
      </c>
      <c r="C1526" s="53">
        <v>0</v>
      </c>
      <c r="D1526" s="53">
        <v>0</v>
      </c>
      <c r="E1526" s="53">
        <v>0</v>
      </c>
      <c r="F1526" s="53">
        <v>0</v>
      </c>
      <c r="G1526" s="53">
        <v>0</v>
      </c>
      <c r="H1526" s="53">
        <v>0</v>
      </c>
      <c r="I1526" s="53" t="e">
        <f t="shared" si="237"/>
        <v>#DIV/0!</v>
      </c>
      <c r="J1526" s="53" t="e">
        <f t="shared" si="238"/>
        <v>#DIV/0!</v>
      </c>
      <c r="K1526" s="53">
        <f t="shared" si="239"/>
        <v>0</v>
      </c>
      <c r="L1526" s="53">
        <f t="shared" si="240"/>
        <v>0</v>
      </c>
      <c r="M1526" s="53">
        <f t="shared" si="240"/>
        <v>0</v>
      </c>
      <c r="N1526" s="53" t="e">
        <f t="shared" si="241"/>
        <v>#DIV/0!</v>
      </c>
    </row>
    <row r="1527" spans="1:14" ht="15" customHeight="1" x14ac:dyDescent="0.2">
      <c r="A1527" s="58">
        <v>24</v>
      </c>
      <c r="B1527" s="59" t="s">
        <v>37</v>
      </c>
      <c r="C1527" s="53">
        <v>0</v>
      </c>
      <c r="D1527" s="53">
        <v>0</v>
      </c>
      <c r="E1527" s="53">
        <v>0</v>
      </c>
      <c r="F1527" s="53">
        <v>0</v>
      </c>
      <c r="G1527" s="53">
        <v>0</v>
      </c>
      <c r="H1527" s="53">
        <v>0</v>
      </c>
      <c r="I1527" s="53" t="e">
        <f>(F1527/C1527)*100</f>
        <v>#DIV/0!</v>
      </c>
      <c r="J1527" s="53" t="e">
        <f>(H1527/D1527)*100</f>
        <v>#DIV/0!</v>
      </c>
      <c r="K1527" s="53">
        <f>C1527+D1527</f>
        <v>0</v>
      </c>
      <c r="L1527" s="53">
        <f>E1527+G1527</f>
        <v>0</v>
      </c>
      <c r="M1527" s="53">
        <f>F1527+H1527</f>
        <v>0</v>
      </c>
      <c r="N1527" s="53" t="e">
        <f>(M1527/K1527)*100</f>
        <v>#DIV/0!</v>
      </c>
    </row>
    <row r="1528" spans="1:14" ht="15" customHeight="1" x14ac:dyDescent="0.2">
      <c r="A1528" s="58">
        <v>25</v>
      </c>
      <c r="B1528" s="61" t="s">
        <v>38</v>
      </c>
      <c r="C1528" s="53">
        <v>0</v>
      </c>
      <c r="D1528" s="53">
        <v>0</v>
      </c>
      <c r="E1528" s="53">
        <v>0</v>
      </c>
      <c r="F1528" s="53">
        <v>0</v>
      </c>
      <c r="G1528" s="53">
        <v>0</v>
      </c>
      <c r="H1528" s="53">
        <v>0</v>
      </c>
      <c r="I1528" s="53" t="e">
        <f t="shared" ref="I1528:I1540" si="242">(F1528/C1528)*100</f>
        <v>#DIV/0!</v>
      </c>
      <c r="J1528" s="53" t="e">
        <f t="shared" ref="J1528:J1540" si="243">(H1528/D1528)*100</f>
        <v>#DIV/0!</v>
      </c>
      <c r="K1528" s="53">
        <f t="shared" ref="K1528:K1540" si="244">C1528+D1528</f>
        <v>0</v>
      </c>
      <c r="L1528" s="53">
        <f t="shared" ref="L1528:M1540" si="245">E1528+G1528</f>
        <v>0</v>
      </c>
      <c r="M1528" s="53">
        <f t="shared" si="245"/>
        <v>0</v>
      </c>
      <c r="N1528" s="53" t="e">
        <f t="shared" ref="N1528:N1540" si="246">(M1528/K1528)*100</f>
        <v>#DIV/0!</v>
      </c>
    </row>
    <row r="1529" spans="1:14" ht="15" customHeight="1" x14ac:dyDescent="0.2">
      <c r="A1529" s="58">
        <v>26</v>
      </c>
      <c r="B1529" s="61" t="s">
        <v>39</v>
      </c>
      <c r="C1529" s="53">
        <v>0</v>
      </c>
      <c r="D1529" s="53">
        <v>0</v>
      </c>
      <c r="E1529" s="53">
        <v>0</v>
      </c>
      <c r="F1529" s="53">
        <v>0</v>
      </c>
      <c r="G1529" s="53">
        <v>0</v>
      </c>
      <c r="H1529" s="53">
        <v>0</v>
      </c>
      <c r="I1529" s="53" t="e">
        <f t="shared" si="242"/>
        <v>#DIV/0!</v>
      </c>
      <c r="J1529" s="53" t="e">
        <f t="shared" si="243"/>
        <v>#DIV/0!</v>
      </c>
      <c r="K1529" s="53">
        <f t="shared" si="244"/>
        <v>0</v>
      </c>
      <c r="L1529" s="53">
        <f t="shared" si="245"/>
        <v>0</v>
      </c>
      <c r="M1529" s="53">
        <f t="shared" si="245"/>
        <v>0</v>
      </c>
      <c r="N1529" s="53" t="e">
        <f t="shared" si="246"/>
        <v>#DIV/0!</v>
      </c>
    </row>
    <row r="1530" spans="1:14" ht="15" customHeight="1" x14ac:dyDescent="0.2">
      <c r="A1530" s="58">
        <v>27</v>
      </c>
      <c r="B1530" s="61" t="s">
        <v>40</v>
      </c>
      <c r="C1530" s="53">
        <v>0</v>
      </c>
      <c r="D1530" s="53">
        <v>0</v>
      </c>
      <c r="E1530" s="53">
        <v>0</v>
      </c>
      <c r="F1530" s="53">
        <v>0</v>
      </c>
      <c r="G1530" s="53">
        <v>0</v>
      </c>
      <c r="H1530" s="53">
        <v>0</v>
      </c>
      <c r="I1530" s="53" t="e">
        <f t="shared" si="242"/>
        <v>#DIV/0!</v>
      </c>
      <c r="J1530" s="53" t="e">
        <f t="shared" si="243"/>
        <v>#DIV/0!</v>
      </c>
      <c r="K1530" s="53">
        <f t="shared" si="244"/>
        <v>0</v>
      </c>
      <c r="L1530" s="53">
        <f t="shared" si="245"/>
        <v>0</v>
      </c>
      <c r="M1530" s="53">
        <f t="shared" si="245"/>
        <v>0</v>
      </c>
      <c r="N1530" s="53" t="e">
        <f t="shared" si="246"/>
        <v>#DIV/0!</v>
      </c>
    </row>
    <row r="1531" spans="1:14" ht="15" customHeight="1" x14ac:dyDescent="0.2">
      <c r="A1531" s="58">
        <v>28</v>
      </c>
      <c r="B1531" s="61" t="s">
        <v>41</v>
      </c>
      <c r="C1531" s="53">
        <v>0</v>
      </c>
      <c r="D1531" s="53">
        <v>0</v>
      </c>
      <c r="E1531" s="53">
        <v>0</v>
      </c>
      <c r="F1531" s="53">
        <v>0</v>
      </c>
      <c r="G1531" s="53">
        <v>0</v>
      </c>
      <c r="H1531" s="53">
        <v>0</v>
      </c>
      <c r="I1531" s="53" t="e">
        <f t="shared" si="242"/>
        <v>#DIV/0!</v>
      </c>
      <c r="J1531" s="53" t="e">
        <f t="shared" si="243"/>
        <v>#DIV/0!</v>
      </c>
      <c r="K1531" s="53">
        <f t="shared" si="244"/>
        <v>0</v>
      </c>
      <c r="L1531" s="53">
        <f t="shared" si="245"/>
        <v>0</v>
      </c>
      <c r="M1531" s="53">
        <f t="shared" si="245"/>
        <v>0</v>
      </c>
      <c r="N1531" s="53" t="e">
        <f t="shared" si="246"/>
        <v>#DIV/0!</v>
      </c>
    </row>
    <row r="1532" spans="1:14" ht="15" customHeight="1" x14ac:dyDescent="0.2">
      <c r="A1532" s="58">
        <v>29</v>
      </c>
      <c r="B1532" s="61" t="s">
        <v>42</v>
      </c>
      <c r="C1532" s="53">
        <v>0</v>
      </c>
      <c r="D1532" s="53">
        <v>0</v>
      </c>
      <c r="E1532" s="53">
        <v>0</v>
      </c>
      <c r="F1532" s="53">
        <v>0</v>
      </c>
      <c r="G1532" s="53">
        <v>0</v>
      </c>
      <c r="H1532" s="53">
        <v>0</v>
      </c>
      <c r="I1532" s="53" t="e">
        <f t="shared" si="242"/>
        <v>#DIV/0!</v>
      </c>
      <c r="J1532" s="53" t="e">
        <f t="shared" si="243"/>
        <v>#DIV/0!</v>
      </c>
      <c r="K1532" s="53">
        <f t="shared" si="244"/>
        <v>0</v>
      </c>
      <c r="L1532" s="53">
        <f t="shared" si="245"/>
        <v>0</v>
      </c>
      <c r="M1532" s="53">
        <f t="shared" si="245"/>
        <v>0</v>
      </c>
      <c r="N1532" s="53" t="e">
        <f t="shared" si="246"/>
        <v>#DIV/0!</v>
      </c>
    </row>
    <row r="1533" spans="1:14" ht="15" customHeight="1" x14ac:dyDescent="0.2">
      <c r="A1533" s="58">
        <v>30</v>
      </c>
      <c r="B1533" s="61" t="s">
        <v>43</v>
      </c>
      <c r="C1533" s="53">
        <v>0</v>
      </c>
      <c r="D1533" s="53">
        <v>0</v>
      </c>
      <c r="E1533" s="53">
        <v>0</v>
      </c>
      <c r="F1533" s="53">
        <v>0</v>
      </c>
      <c r="G1533" s="53">
        <v>0</v>
      </c>
      <c r="H1533" s="53">
        <v>0</v>
      </c>
      <c r="I1533" s="53" t="e">
        <f t="shared" si="242"/>
        <v>#DIV/0!</v>
      </c>
      <c r="J1533" s="53" t="e">
        <f t="shared" si="243"/>
        <v>#DIV/0!</v>
      </c>
      <c r="K1533" s="53">
        <f t="shared" si="244"/>
        <v>0</v>
      </c>
      <c r="L1533" s="53">
        <f t="shared" si="245"/>
        <v>0</v>
      </c>
      <c r="M1533" s="53">
        <f t="shared" si="245"/>
        <v>0</v>
      </c>
      <c r="N1533" s="53" t="e">
        <f t="shared" si="246"/>
        <v>#DIV/0!</v>
      </c>
    </row>
    <row r="1534" spans="1:14" ht="15" customHeight="1" x14ac:dyDescent="0.2">
      <c r="A1534" s="58">
        <v>31</v>
      </c>
      <c r="B1534" s="61" t="s">
        <v>44</v>
      </c>
      <c r="C1534" s="53">
        <v>0</v>
      </c>
      <c r="D1534" s="53">
        <v>0</v>
      </c>
      <c r="E1534" s="53">
        <v>0</v>
      </c>
      <c r="F1534" s="53">
        <v>0</v>
      </c>
      <c r="G1534" s="53">
        <v>0</v>
      </c>
      <c r="H1534" s="53">
        <v>0</v>
      </c>
      <c r="I1534" s="53" t="e">
        <f t="shared" si="242"/>
        <v>#DIV/0!</v>
      </c>
      <c r="J1534" s="53" t="e">
        <f t="shared" si="243"/>
        <v>#DIV/0!</v>
      </c>
      <c r="K1534" s="53">
        <f t="shared" si="244"/>
        <v>0</v>
      </c>
      <c r="L1534" s="53">
        <f t="shared" si="245"/>
        <v>0</v>
      </c>
      <c r="M1534" s="53">
        <f t="shared" si="245"/>
        <v>0</v>
      </c>
      <c r="N1534" s="53" t="e">
        <f t="shared" si="246"/>
        <v>#DIV/0!</v>
      </c>
    </row>
    <row r="1535" spans="1:14" ht="15" customHeight="1" x14ac:dyDescent="0.2">
      <c r="A1535" s="58">
        <v>32</v>
      </c>
      <c r="B1535" s="61" t="s">
        <v>45</v>
      </c>
      <c r="C1535" s="53">
        <v>0</v>
      </c>
      <c r="D1535" s="53">
        <v>0</v>
      </c>
      <c r="E1535" s="53">
        <v>0</v>
      </c>
      <c r="F1535" s="53">
        <v>0</v>
      </c>
      <c r="G1535" s="53">
        <v>0</v>
      </c>
      <c r="H1535" s="53">
        <v>0</v>
      </c>
      <c r="I1535" s="53" t="e">
        <f t="shared" si="242"/>
        <v>#DIV/0!</v>
      </c>
      <c r="J1535" s="53" t="e">
        <f t="shared" si="243"/>
        <v>#DIV/0!</v>
      </c>
      <c r="K1535" s="53">
        <f t="shared" si="244"/>
        <v>0</v>
      </c>
      <c r="L1535" s="53">
        <f t="shared" si="245"/>
        <v>0</v>
      </c>
      <c r="M1535" s="53">
        <f t="shared" si="245"/>
        <v>0</v>
      </c>
      <c r="N1535" s="53" t="e">
        <f t="shared" si="246"/>
        <v>#DIV/0!</v>
      </c>
    </row>
    <row r="1536" spans="1:14" ht="15" customHeight="1" x14ac:dyDescent="0.2">
      <c r="A1536" s="58">
        <v>33</v>
      </c>
      <c r="B1536" s="61" t="s">
        <v>46</v>
      </c>
      <c r="C1536" s="53">
        <v>0</v>
      </c>
      <c r="D1536" s="53">
        <v>0</v>
      </c>
      <c r="E1536" s="53">
        <v>0</v>
      </c>
      <c r="F1536" s="53">
        <v>0</v>
      </c>
      <c r="G1536" s="53">
        <v>0</v>
      </c>
      <c r="H1536" s="53">
        <v>0</v>
      </c>
      <c r="I1536" s="53" t="e">
        <f t="shared" si="242"/>
        <v>#DIV/0!</v>
      </c>
      <c r="J1536" s="53" t="e">
        <f t="shared" si="243"/>
        <v>#DIV/0!</v>
      </c>
      <c r="K1536" s="53">
        <f t="shared" si="244"/>
        <v>0</v>
      </c>
      <c r="L1536" s="53">
        <f t="shared" si="245"/>
        <v>0</v>
      </c>
      <c r="M1536" s="53">
        <f t="shared" si="245"/>
        <v>0</v>
      </c>
      <c r="N1536" s="53" t="e">
        <f t="shared" si="246"/>
        <v>#DIV/0!</v>
      </c>
    </row>
    <row r="1537" spans="1:14" ht="15" customHeight="1" x14ac:dyDescent="0.2">
      <c r="A1537" s="58">
        <v>34</v>
      </c>
      <c r="B1537" s="61" t="s">
        <v>47</v>
      </c>
      <c r="C1537" s="53">
        <v>0</v>
      </c>
      <c r="D1537" s="53">
        <v>0</v>
      </c>
      <c r="E1537" s="53">
        <v>0</v>
      </c>
      <c r="F1537" s="53">
        <v>0</v>
      </c>
      <c r="G1537" s="53">
        <v>0</v>
      </c>
      <c r="H1537" s="53">
        <v>0</v>
      </c>
      <c r="I1537" s="53" t="e">
        <f t="shared" si="242"/>
        <v>#DIV/0!</v>
      </c>
      <c r="J1537" s="53" t="e">
        <f t="shared" si="243"/>
        <v>#DIV/0!</v>
      </c>
      <c r="K1537" s="53">
        <f t="shared" si="244"/>
        <v>0</v>
      </c>
      <c r="L1537" s="53">
        <f t="shared" si="245"/>
        <v>0</v>
      </c>
      <c r="M1537" s="53">
        <f t="shared" si="245"/>
        <v>0</v>
      </c>
      <c r="N1537" s="53" t="e">
        <f t="shared" si="246"/>
        <v>#DIV/0!</v>
      </c>
    </row>
    <row r="1538" spans="1:14" ht="15" customHeight="1" x14ac:dyDescent="0.2">
      <c r="A1538" s="58">
        <v>35</v>
      </c>
      <c r="B1538" s="61" t="s">
        <v>48</v>
      </c>
      <c r="C1538" s="53">
        <v>0</v>
      </c>
      <c r="D1538" s="53">
        <v>0</v>
      </c>
      <c r="E1538" s="53">
        <v>0</v>
      </c>
      <c r="F1538" s="53">
        <v>0</v>
      </c>
      <c r="G1538" s="53">
        <v>0</v>
      </c>
      <c r="H1538" s="53">
        <v>0</v>
      </c>
      <c r="I1538" s="53" t="e">
        <f t="shared" si="242"/>
        <v>#DIV/0!</v>
      </c>
      <c r="J1538" s="53" t="e">
        <f t="shared" si="243"/>
        <v>#DIV/0!</v>
      </c>
      <c r="K1538" s="53">
        <f t="shared" si="244"/>
        <v>0</v>
      </c>
      <c r="L1538" s="53">
        <f t="shared" si="245"/>
        <v>0</v>
      </c>
      <c r="M1538" s="53">
        <f t="shared" si="245"/>
        <v>0</v>
      </c>
      <c r="N1538" s="53" t="e">
        <f t="shared" si="246"/>
        <v>#DIV/0!</v>
      </c>
    </row>
    <row r="1539" spans="1:14" ht="15" customHeight="1" x14ac:dyDescent="0.2">
      <c r="A1539" s="58">
        <v>36</v>
      </c>
      <c r="B1539" s="61" t="s">
        <v>49</v>
      </c>
      <c r="C1539" s="53">
        <v>0</v>
      </c>
      <c r="D1539" s="53">
        <v>0</v>
      </c>
      <c r="E1539" s="53">
        <v>0</v>
      </c>
      <c r="F1539" s="53">
        <v>0</v>
      </c>
      <c r="G1539" s="53">
        <v>0</v>
      </c>
      <c r="H1539" s="53">
        <v>0</v>
      </c>
      <c r="I1539" s="53" t="e">
        <f t="shared" si="242"/>
        <v>#DIV/0!</v>
      </c>
      <c r="J1539" s="53" t="e">
        <f t="shared" si="243"/>
        <v>#DIV/0!</v>
      </c>
      <c r="K1539" s="53">
        <f t="shared" si="244"/>
        <v>0</v>
      </c>
      <c r="L1539" s="53">
        <f t="shared" si="245"/>
        <v>0</v>
      </c>
      <c r="M1539" s="53">
        <f t="shared" si="245"/>
        <v>0</v>
      </c>
      <c r="N1539" s="53" t="e">
        <f t="shared" si="246"/>
        <v>#DIV/0!</v>
      </c>
    </row>
    <row r="1540" spans="1:14" ht="15" customHeight="1" x14ac:dyDescent="0.2">
      <c r="A1540" s="66"/>
      <c r="B1540" s="67" t="s">
        <v>6</v>
      </c>
      <c r="C1540" s="54">
        <f t="shared" ref="C1540:H1540" si="247">SUM(C1504:C1539)</f>
        <v>0</v>
      </c>
      <c r="D1540" s="54">
        <f t="shared" si="247"/>
        <v>0</v>
      </c>
      <c r="E1540" s="54">
        <f t="shared" si="247"/>
        <v>0</v>
      </c>
      <c r="F1540" s="54">
        <f t="shared" si="247"/>
        <v>0</v>
      </c>
      <c r="G1540" s="54">
        <f t="shared" si="247"/>
        <v>0</v>
      </c>
      <c r="H1540" s="54">
        <f t="shared" si="247"/>
        <v>0</v>
      </c>
      <c r="I1540" s="54" t="e">
        <f t="shared" si="242"/>
        <v>#DIV/0!</v>
      </c>
      <c r="J1540" s="54" t="e">
        <f t="shared" si="243"/>
        <v>#DIV/0!</v>
      </c>
      <c r="K1540" s="54">
        <f t="shared" si="244"/>
        <v>0</v>
      </c>
      <c r="L1540" s="54">
        <f t="shared" si="245"/>
        <v>0</v>
      </c>
      <c r="M1540" s="54">
        <f t="shared" si="245"/>
        <v>0</v>
      </c>
      <c r="N1540" s="54" t="e">
        <f t="shared" si="246"/>
        <v>#DIV/0!</v>
      </c>
    </row>
    <row r="1541" spans="1:14" ht="20.25" x14ac:dyDescent="0.2">
      <c r="A1541" s="109" t="s">
        <v>178</v>
      </c>
      <c r="B1541" s="109"/>
      <c r="C1541" s="109"/>
      <c r="D1541" s="109"/>
      <c r="E1541" s="109"/>
      <c r="F1541" s="109"/>
      <c r="G1541" s="109"/>
      <c r="H1541" s="109"/>
      <c r="I1541" s="109"/>
      <c r="J1541" s="109"/>
      <c r="K1541" s="109"/>
      <c r="L1541" s="109"/>
      <c r="M1541" s="109"/>
      <c r="N1541" s="109"/>
    </row>
    <row r="1542" spans="1:14" x14ac:dyDescent="0.2">
      <c r="A1542" s="110"/>
      <c r="B1542" s="110"/>
      <c r="C1542" s="110"/>
      <c r="D1542" s="110"/>
      <c r="E1542" s="110"/>
      <c r="F1542" s="110"/>
      <c r="G1542" s="110"/>
      <c r="H1542" s="110"/>
      <c r="I1542" s="110"/>
      <c r="J1542" s="110"/>
      <c r="K1542" s="110"/>
      <c r="L1542" s="110"/>
      <c r="M1542" s="110"/>
      <c r="N1542" s="110"/>
    </row>
    <row r="1543" spans="1:14" ht="15.75" x14ac:dyDescent="0.2">
      <c r="A1543" s="111" t="str">
        <f>A179</f>
        <v>Disbursements under Crop Loans - 30.09.2020</v>
      </c>
      <c r="B1543" s="111"/>
      <c r="C1543" s="111"/>
      <c r="D1543" s="111"/>
      <c r="E1543" s="111"/>
      <c r="F1543" s="111"/>
      <c r="G1543" s="111"/>
      <c r="H1543" s="111"/>
      <c r="I1543" s="111"/>
      <c r="J1543" s="111"/>
      <c r="K1543" s="111"/>
      <c r="L1543" s="111"/>
      <c r="M1543" s="111"/>
      <c r="N1543" s="111"/>
    </row>
    <row r="1544" spans="1:14" x14ac:dyDescent="0.2">
      <c r="A1544" s="56"/>
      <c r="B1544" s="56"/>
      <c r="C1544" s="56"/>
      <c r="D1544" s="56"/>
      <c r="E1544" s="56"/>
      <c r="F1544" s="56"/>
      <c r="G1544" s="56"/>
      <c r="H1544" s="56"/>
      <c r="I1544" s="56"/>
      <c r="J1544" s="56"/>
      <c r="K1544" s="112" t="s">
        <v>2</v>
      </c>
      <c r="L1544" s="112"/>
      <c r="M1544" s="112"/>
      <c r="N1544" s="112"/>
    </row>
    <row r="1545" spans="1:14" x14ac:dyDescent="0.2">
      <c r="A1545" s="113" t="s">
        <v>3</v>
      </c>
      <c r="B1545" s="113" t="s">
        <v>56</v>
      </c>
      <c r="C1545" s="102" t="str">
        <f>C181</f>
        <v>Crop Loan Target 
ACP 2020-21</v>
      </c>
      <c r="D1545" s="102"/>
      <c r="E1545" s="116" t="str">
        <f>E181</f>
        <v>Cumulative Achievement from 
01.04.2020</v>
      </c>
      <c r="F1545" s="117"/>
      <c r="G1545" s="117"/>
      <c r="H1545" s="118"/>
      <c r="I1545" s="102" t="s">
        <v>5</v>
      </c>
      <c r="J1545" s="102"/>
      <c r="K1545" s="102" t="s">
        <v>6</v>
      </c>
      <c r="L1545" s="102"/>
      <c r="M1545" s="102"/>
      <c r="N1545" s="102"/>
    </row>
    <row r="1546" spans="1:14" x14ac:dyDescent="0.2">
      <c r="A1546" s="114"/>
      <c r="B1546" s="114"/>
      <c r="C1546" s="103" t="s">
        <v>7</v>
      </c>
      <c r="D1546" s="103" t="s">
        <v>8</v>
      </c>
      <c r="E1546" s="105" t="s">
        <v>7</v>
      </c>
      <c r="F1546" s="106"/>
      <c r="G1546" s="105" t="s">
        <v>8</v>
      </c>
      <c r="H1546" s="106"/>
      <c r="I1546" s="103" t="s">
        <v>7</v>
      </c>
      <c r="J1546" s="103" t="s">
        <v>8</v>
      </c>
      <c r="K1546" s="103" t="s">
        <v>9</v>
      </c>
      <c r="L1546" s="107" t="s">
        <v>10</v>
      </c>
      <c r="M1546" s="107"/>
      <c r="N1546" s="103" t="s">
        <v>11</v>
      </c>
    </row>
    <row r="1547" spans="1:14" x14ac:dyDescent="0.2">
      <c r="A1547" s="115"/>
      <c r="B1547" s="115"/>
      <c r="C1547" s="104"/>
      <c r="D1547" s="104"/>
      <c r="E1547" s="57" t="s">
        <v>12</v>
      </c>
      <c r="F1547" s="57" t="s">
        <v>13</v>
      </c>
      <c r="G1547" s="57" t="s">
        <v>12</v>
      </c>
      <c r="H1547" s="57" t="s">
        <v>13</v>
      </c>
      <c r="I1547" s="104"/>
      <c r="J1547" s="104"/>
      <c r="K1547" s="104"/>
      <c r="L1547" s="57" t="s">
        <v>12</v>
      </c>
      <c r="M1547" s="57" t="s">
        <v>13</v>
      </c>
      <c r="N1547" s="104"/>
    </row>
    <row r="1548" spans="1:14" x14ac:dyDescent="0.2">
      <c r="A1548" s="58">
        <v>1</v>
      </c>
      <c r="B1548" s="61" t="s">
        <v>14</v>
      </c>
      <c r="C1548" s="53">
        <v>0</v>
      </c>
      <c r="D1548" s="53">
        <v>0</v>
      </c>
      <c r="E1548" s="53">
        <v>0</v>
      </c>
      <c r="F1548" s="53">
        <v>0</v>
      </c>
      <c r="G1548" s="53">
        <v>0</v>
      </c>
      <c r="H1548" s="53">
        <v>0</v>
      </c>
      <c r="I1548" s="53" t="e">
        <f t="shared" ref="I1548:I1563" si="248">(F1548/C1548)*100</f>
        <v>#DIV/0!</v>
      </c>
      <c r="J1548" s="53" t="e">
        <f t="shared" ref="J1548:J1563" si="249">(H1548/D1548)*100</f>
        <v>#DIV/0!</v>
      </c>
      <c r="K1548" s="53">
        <f t="shared" ref="K1548:K1563" si="250">C1548+D1548</f>
        <v>0</v>
      </c>
      <c r="L1548" s="53">
        <f t="shared" ref="L1548:M1563" si="251">E1548+G1548</f>
        <v>0</v>
      </c>
      <c r="M1548" s="53">
        <f t="shared" si="251"/>
        <v>0</v>
      </c>
      <c r="N1548" s="53" t="e">
        <f t="shared" ref="N1548:N1563" si="252">(M1548/K1548)*100</f>
        <v>#DIV/0!</v>
      </c>
    </row>
    <row r="1549" spans="1:14" x14ac:dyDescent="0.2">
      <c r="A1549" s="58">
        <v>2</v>
      </c>
      <c r="B1549" s="61" t="s">
        <v>15</v>
      </c>
      <c r="C1549" s="53">
        <v>0</v>
      </c>
      <c r="D1549" s="53">
        <v>0</v>
      </c>
      <c r="E1549" s="53">
        <v>0</v>
      </c>
      <c r="F1549" s="53">
        <v>0</v>
      </c>
      <c r="G1549" s="53">
        <v>0</v>
      </c>
      <c r="H1549" s="53">
        <v>0</v>
      </c>
      <c r="I1549" s="53" t="e">
        <f t="shared" si="248"/>
        <v>#DIV/0!</v>
      </c>
      <c r="J1549" s="53" t="e">
        <f t="shared" si="249"/>
        <v>#DIV/0!</v>
      </c>
      <c r="K1549" s="53">
        <f t="shared" si="250"/>
        <v>0</v>
      </c>
      <c r="L1549" s="53">
        <f t="shared" si="251"/>
        <v>0</v>
      </c>
      <c r="M1549" s="53">
        <f t="shared" si="251"/>
        <v>0</v>
      </c>
      <c r="N1549" s="53" t="e">
        <f t="shared" si="252"/>
        <v>#DIV/0!</v>
      </c>
    </row>
    <row r="1550" spans="1:14" x14ac:dyDescent="0.2">
      <c r="A1550" s="58">
        <v>3</v>
      </c>
      <c r="B1550" s="61" t="s">
        <v>16</v>
      </c>
      <c r="C1550" s="53">
        <v>0</v>
      </c>
      <c r="D1550" s="53">
        <v>0</v>
      </c>
      <c r="E1550" s="53">
        <v>0</v>
      </c>
      <c r="F1550" s="53">
        <v>0</v>
      </c>
      <c r="G1550" s="53">
        <v>0</v>
      </c>
      <c r="H1550" s="53">
        <v>0</v>
      </c>
      <c r="I1550" s="53" t="e">
        <f t="shared" si="248"/>
        <v>#DIV/0!</v>
      </c>
      <c r="J1550" s="53" t="e">
        <f t="shared" si="249"/>
        <v>#DIV/0!</v>
      </c>
      <c r="K1550" s="53">
        <f t="shared" si="250"/>
        <v>0</v>
      </c>
      <c r="L1550" s="53">
        <f t="shared" si="251"/>
        <v>0</v>
      </c>
      <c r="M1550" s="53">
        <f t="shared" si="251"/>
        <v>0</v>
      </c>
      <c r="N1550" s="53" t="e">
        <f t="shared" si="252"/>
        <v>#DIV/0!</v>
      </c>
    </row>
    <row r="1551" spans="1:14" x14ac:dyDescent="0.2">
      <c r="A1551" s="58">
        <v>4</v>
      </c>
      <c r="B1551" s="61" t="s">
        <v>17</v>
      </c>
      <c r="C1551" s="53">
        <v>0</v>
      </c>
      <c r="D1551" s="53">
        <v>0</v>
      </c>
      <c r="E1551" s="53">
        <v>0</v>
      </c>
      <c r="F1551" s="53">
        <v>0</v>
      </c>
      <c r="G1551" s="53">
        <v>0</v>
      </c>
      <c r="H1551" s="53">
        <v>0</v>
      </c>
      <c r="I1551" s="53" t="e">
        <f t="shared" si="248"/>
        <v>#DIV/0!</v>
      </c>
      <c r="J1551" s="53" t="e">
        <f t="shared" si="249"/>
        <v>#DIV/0!</v>
      </c>
      <c r="K1551" s="53">
        <f t="shared" si="250"/>
        <v>0</v>
      </c>
      <c r="L1551" s="53">
        <f t="shared" si="251"/>
        <v>0</v>
      </c>
      <c r="M1551" s="53">
        <f t="shared" si="251"/>
        <v>0</v>
      </c>
      <c r="N1551" s="53" t="e">
        <f t="shared" si="252"/>
        <v>#DIV/0!</v>
      </c>
    </row>
    <row r="1552" spans="1:14" x14ac:dyDescent="0.2">
      <c r="A1552" s="58">
        <v>5</v>
      </c>
      <c r="B1552" s="61" t="s">
        <v>18</v>
      </c>
      <c r="C1552" s="53">
        <v>0</v>
      </c>
      <c r="D1552" s="53">
        <v>0</v>
      </c>
      <c r="E1552" s="53">
        <v>0</v>
      </c>
      <c r="F1552" s="53">
        <v>0</v>
      </c>
      <c r="G1552" s="53">
        <v>0</v>
      </c>
      <c r="H1552" s="53">
        <v>0</v>
      </c>
      <c r="I1552" s="53" t="e">
        <f t="shared" si="248"/>
        <v>#DIV/0!</v>
      </c>
      <c r="J1552" s="53" t="e">
        <f t="shared" si="249"/>
        <v>#DIV/0!</v>
      </c>
      <c r="K1552" s="53">
        <f t="shared" si="250"/>
        <v>0</v>
      </c>
      <c r="L1552" s="53">
        <f t="shared" si="251"/>
        <v>0</v>
      </c>
      <c r="M1552" s="53">
        <f t="shared" si="251"/>
        <v>0</v>
      </c>
      <c r="N1552" s="53" t="e">
        <f t="shared" si="252"/>
        <v>#DIV/0!</v>
      </c>
    </row>
    <row r="1553" spans="1:14" x14ac:dyDescent="0.2">
      <c r="A1553" s="58">
        <v>6</v>
      </c>
      <c r="B1553" s="61" t="s">
        <v>19</v>
      </c>
      <c r="C1553" s="53">
        <v>0</v>
      </c>
      <c r="D1553" s="53">
        <v>0</v>
      </c>
      <c r="E1553" s="53">
        <v>0</v>
      </c>
      <c r="F1553" s="53">
        <v>0</v>
      </c>
      <c r="G1553" s="53">
        <v>0</v>
      </c>
      <c r="H1553" s="53">
        <v>0</v>
      </c>
      <c r="I1553" s="53" t="e">
        <f t="shared" si="248"/>
        <v>#DIV/0!</v>
      </c>
      <c r="J1553" s="53" t="e">
        <f t="shared" si="249"/>
        <v>#DIV/0!</v>
      </c>
      <c r="K1553" s="53">
        <f t="shared" si="250"/>
        <v>0</v>
      </c>
      <c r="L1553" s="53">
        <f t="shared" si="251"/>
        <v>0</v>
      </c>
      <c r="M1553" s="53">
        <f t="shared" si="251"/>
        <v>0</v>
      </c>
      <c r="N1553" s="53" t="e">
        <f t="shared" si="252"/>
        <v>#DIV/0!</v>
      </c>
    </row>
    <row r="1554" spans="1:14" x14ac:dyDescent="0.2">
      <c r="A1554" s="58">
        <v>7</v>
      </c>
      <c r="B1554" s="61" t="s">
        <v>20</v>
      </c>
      <c r="C1554" s="53">
        <v>0</v>
      </c>
      <c r="D1554" s="53">
        <v>0</v>
      </c>
      <c r="E1554" s="53">
        <v>0</v>
      </c>
      <c r="F1554" s="53">
        <v>0</v>
      </c>
      <c r="G1554" s="53">
        <v>0</v>
      </c>
      <c r="H1554" s="53">
        <v>0</v>
      </c>
      <c r="I1554" s="53" t="e">
        <f t="shared" si="248"/>
        <v>#DIV/0!</v>
      </c>
      <c r="J1554" s="53" t="e">
        <f t="shared" si="249"/>
        <v>#DIV/0!</v>
      </c>
      <c r="K1554" s="53">
        <f t="shared" si="250"/>
        <v>0</v>
      </c>
      <c r="L1554" s="53">
        <f t="shared" si="251"/>
        <v>0</v>
      </c>
      <c r="M1554" s="53">
        <f t="shared" si="251"/>
        <v>0</v>
      </c>
      <c r="N1554" s="53" t="e">
        <f t="shared" si="252"/>
        <v>#DIV/0!</v>
      </c>
    </row>
    <row r="1555" spans="1:14" x14ac:dyDescent="0.2">
      <c r="A1555" s="58">
        <v>8</v>
      </c>
      <c r="B1555" s="61" t="s">
        <v>21</v>
      </c>
      <c r="C1555" s="53">
        <v>0</v>
      </c>
      <c r="D1555" s="53">
        <v>0</v>
      </c>
      <c r="E1555" s="53">
        <v>0</v>
      </c>
      <c r="F1555" s="53">
        <v>0</v>
      </c>
      <c r="G1555" s="53">
        <v>0</v>
      </c>
      <c r="H1555" s="53">
        <v>0</v>
      </c>
      <c r="I1555" s="53" t="e">
        <f t="shared" si="248"/>
        <v>#DIV/0!</v>
      </c>
      <c r="J1555" s="53" t="e">
        <f t="shared" si="249"/>
        <v>#DIV/0!</v>
      </c>
      <c r="K1555" s="53">
        <f t="shared" si="250"/>
        <v>0</v>
      </c>
      <c r="L1555" s="53">
        <f t="shared" si="251"/>
        <v>0</v>
      </c>
      <c r="M1555" s="53">
        <f t="shared" si="251"/>
        <v>0</v>
      </c>
      <c r="N1555" s="53" t="e">
        <f t="shared" si="252"/>
        <v>#DIV/0!</v>
      </c>
    </row>
    <row r="1556" spans="1:14" x14ac:dyDescent="0.2">
      <c r="A1556" s="58">
        <v>9</v>
      </c>
      <c r="B1556" s="61" t="s">
        <v>22</v>
      </c>
      <c r="C1556" s="53">
        <v>168.50145000000001</v>
      </c>
      <c r="D1556" s="53">
        <v>30.908549999999991</v>
      </c>
      <c r="E1556" s="53">
        <v>0</v>
      </c>
      <c r="F1556" s="53">
        <v>0</v>
      </c>
      <c r="G1556" s="53">
        <v>0</v>
      </c>
      <c r="H1556" s="53">
        <v>0</v>
      </c>
      <c r="I1556" s="53">
        <f t="shared" si="248"/>
        <v>0</v>
      </c>
      <c r="J1556" s="53">
        <f t="shared" si="249"/>
        <v>0</v>
      </c>
      <c r="K1556" s="53">
        <f t="shared" si="250"/>
        <v>199.41</v>
      </c>
      <c r="L1556" s="53">
        <f t="shared" si="251"/>
        <v>0</v>
      </c>
      <c r="M1556" s="53">
        <f t="shared" si="251"/>
        <v>0</v>
      </c>
      <c r="N1556" s="53">
        <f t="shared" si="252"/>
        <v>0</v>
      </c>
    </row>
    <row r="1557" spans="1:14" x14ac:dyDescent="0.2">
      <c r="A1557" s="58">
        <v>10</v>
      </c>
      <c r="B1557" s="61" t="s">
        <v>23</v>
      </c>
      <c r="C1557" s="53">
        <v>0</v>
      </c>
      <c r="D1557" s="53">
        <v>0</v>
      </c>
      <c r="E1557" s="53">
        <v>0</v>
      </c>
      <c r="F1557" s="53">
        <v>0</v>
      </c>
      <c r="G1557" s="53">
        <v>0</v>
      </c>
      <c r="H1557" s="53">
        <v>0</v>
      </c>
      <c r="I1557" s="53" t="e">
        <f t="shared" si="248"/>
        <v>#DIV/0!</v>
      </c>
      <c r="J1557" s="53" t="e">
        <f t="shared" si="249"/>
        <v>#DIV/0!</v>
      </c>
      <c r="K1557" s="53">
        <f t="shared" si="250"/>
        <v>0</v>
      </c>
      <c r="L1557" s="53">
        <f t="shared" si="251"/>
        <v>0</v>
      </c>
      <c r="M1557" s="53">
        <f t="shared" si="251"/>
        <v>0</v>
      </c>
      <c r="N1557" s="53" t="e">
        <f t="shared" si="252"/>
        <v>#DIV/0!</v>
      </c>
    </row>
    <row r="1558" spans="1:14" x14ac:dyDescent="0.2">
      <c r="A1558" s="58">
        <v>11</v>
      </c>
      <c r="B1558" s="61" t="s">
        <v>24</v>
      </c>
      <c r="C1558" s="53">
        <v>0</v>
      </c>
      <c r="D1558" s="53">
        <v>0</v>
      </c>
      <c r="E1558" s="53">
        <v>0</v>
      </c>
      <c r="F1558" s="53">
        <v>0</v>
      </c>
      <c r="G1558" s="53">
        <v>0</v>
      </c>
      <c r="H1558" s="53">
        <v>0</v>
      </c>
      <c r="I1558" s="53" t="e">
        <f t="shared" si="248"/>
        <v>#DIV/0!</v>
      </c>
      <c r="J1558" s="53" t="e">
        <f t="shared" si="249"/>
        <v>#DIV/0!</v>
      </c>
      <c r="K1558" s="53">
        <f t="shared" si="250"/>
        <v>0</v>
      </c>
      <c r="L1558" s="53">
        <f t="shared" si="251"/>
        <v>0</v>
      </c>
      <c r="M1558" s="53">
        <f t="shared" si="251"/>
        <v>0</v>
      </c>
      <c r="N1558" s="53" t="e">
        <f t="shared" si="252"/>
        <v>#DIV/0!</v>
      </c>
    </row>
    <row r="1559" spans="1:14" x14ac:dyDescent="0.2">
      <c r="A1559" s="58">
        <v>12</v>
      </c>
      <c r="B1559" s="61" t="s">
        <v>25</v>
      </c>
      <c r="C1559" s="53">
        <v>0</v>
      </c>
      <c r="D1559" s="53">
        <v>0</v>
      </c>
      <c r="E1559" s="53">
        <v>0</v>
      </c>
      <c r="F1559" s="53">
        <v>0</v>
      </c>
      <c r="G1559" s="53">
        <v>0</v>
      </c>
      <c r="H1559" s="53">
        <v>0</v>
      </c>
      <c r="I1559" s="53" t="e">
        <f t="shared" si="248"/>
        <v>#DIV/0!</v>
      </c>
      <c r="J1559" s="53" t="e">
        <f t="shared" si="249"/>
        <v>#DIV/0!</v>
      </c>
      <c r="K1559" s="53">
        <f t="shared" si="250"/>
        <v>0</v>
      </c>
      <c r="L1559" s="53">
        <f t="shared" si="251"/>
        <v>0</v>
      </c>
      <c r="M1559" s="53">
        <f t="shared" si="251"/>
        <v>0</v>
      </c>
      <c r="N1559" s="53" t="e">
        <f t="shared" si="252"/>
        <v>#DIV/0!</v>
      </c>
    </row>
    <row r="1560" spans="1:14" x14ac:dyDescent="0.2">
      <c r="A1560" s="58">
        <v>13</v>
      </c>
      <c r="B1560" s="61" t="s">
        <v>26</v>
      </c>
      <c r="C1560" s="53">
        <v>212.66504172268117</v>
      </c>
      <c r="D1560" s="53">
        <v>26.724958277318819</v>
      </c>
      <c r="E1560" s="53">
        <v>0</v>
      </c>
      <c r="F1560" s="53">
        <v>0</v>
      </c>
      <c r="G1560" s="53">
        <v>0</v>
      </c>
      <c r="H1560" s="53">
        <v>0</v>
      </c>
      <c r="I1560" s="53">
        <f t="shared" si="248"/>
        <v>0</v>
      </c>
      <c r="J1560" s="53">
        <f t="shared" si="249"/>
        <v>0</v>
      </c>
      <c r="K1560" s="53">
        <f t="shared" si="250"/>
        <v>239.39</v>
      </c>
      <c r="L1560" s="53">
        <f t="shared" si="251"/>
        <v>0</v>
      </c>
      <c r="M1560" s="53">
        <f t="shared" si="251"/>
        <v>0</v>
      </c>
      <c r="N1560" s="53">
        <f t="shared" si="252"/>
        <v>0</v>
      </c>
    </row>
    <row r="1561" spans="1:14" x14ac:dyDescent="0.2">
      <c r="A1561" s="58">
        <v>14</v>
      </c>
      <c r="B1561" s="61" t="s">
        <v>27</v>
      </c>
      <c r="C1561" s="53">
        <v>0</v>
      </c>
      <c r="D1561" s="53">
        <v>0</v>
      </c>
      <c r="E1561" s="53">
        <v>0</v>
      </c>
      <c r="F1561" s="53">
        <v>0</v>
      </c>
      <c r="G1561" s="53">
        <v>0</v>
      </c>
      <c r="H1561" s="53">
        <v>0</v>
      </c>
      <c r="I1561" s="53" t="e">
        <f t="shared" si="248"/>
        <v>#DIV/0!</v>
      </c>
      <c r="J1561" s="53" t="e">
        <f t="shared" si="249"/>
        <v>#DIV/0!</v>
      </c>
      <c r="K1561" s="53">
        <f t="shared" si="250"/>
        <v>0</v>
      </c>
      <c r="L1561" s="53">
        <f t="shared" si="251"/>
        <v>0</v>
      </c>
      <c r="M1561" s="53">
        <f t="shared" si="251"/>
        <v>0</v>
      </c>
      <c r="N1561" s="53" t="e">
        <f t="shared" si="252"/>
        <v>#DIV/0!</v>
      </c>
    </row>
    <row r="1562" spans="1:14" x14ac:dyDescent="0.2">
      <c r="A1562" s="58">
        <v>15</v>
      </c>
      <c r="B1562" s="61" t="s">
        <v>28</v>
      </c>
      <c r="C1562" s="53">
        <v>0</v>
      </c>
      <c r="D1562" s="53">
        <v>0</v>
      </c>
      <c r="E1562" s="53">
        <v>0</v>
      </c>
      <c r="F1562" s="53">
        <v>0</v>
      </c>
      <c r="G1562" s="53">
        <v>0</v>
      </c>
      <c r="H1562" s="53">
        <v>0</v>
      </c>
      <c r="I1562" s="53" t="e">
        <f t="shared" si="248"/>
        <v>#DIV/0!</v>
      </c>
      <c r="J1562" s="53" t="e">
        <f t="shared" si="249"/>
        <v>#DIV/0!</v>
      </c>
      <c r="K1562" s="53">
        <f t="shared" si="250"/>
        <v>0</v>
      </c>
      <c r="L1562" s="53">
        <f t="shared" si="251"/>
        <v>0</v>
      </c>
      <c r="M1562" s="53">
        <f t="shared" si="251"/>
        <v>0</v>
      </c>
      <c r="N1562" s="53" t="e">
        <f t="shared" si="252"/>
        <v>#DIV/0!</v>
      </c>
    </row>
    <row r="1563" spans="1:14" x14ac:dyDescent="0.2">
      <c r="A1563" s="58">
        <v>16</v>
      </c>
      <c r="B1563" s="61" t="s">
        <v>29</v>
      </c>
      <c r="C1563" s="53">
        <v>159.82337793203828</v>
      </c>
      <c r="D1563" s="53">
        <v>40.176622067961716</v>
      </c>
      <c r="E1563" s="53">
        <v>0</v>
      </c>
      <c r="F1563" s="53">
        <v>0</v>
      </c>
      <c r="G1563" s="53">
        <v>0</v>
      </c>
      <c r="H1563" s="53">
        <v>0</v>
      </c>
      <c r="I1563" s="53">
        <f t="shared" si="248"/>
        <v>0</v>
      </c>
      <c r="J1563" s="53">
        <f t="shared" si="249"/>
        <v>0</v>
      </c>
      <c r="K1563" s="53">
        <f t="shared" si="250"/>
        <v>200</v>
      </c>
      <c r="L1563" s="53">
        <f t="shared" si="251"/>
        <v>0</v>
      </c>
      <c r="M1563" s="53">
        <f t="shared" si="251"/>
        <v>0</v>
      </c>
      <c r="N1563" s="53">
        <f t="shared" si="252"/>
        <v>0</v>
      </c>
    </row>
    <row r="1564" spans="1:14" x14ac:dyDescent="0.2">
      <c r="A1564" s="58">
        <v>17</v>
      </c>
      <c r="B1564" s="61" t="s">
        <v>30</v>
      </c>
      <c r="C1564" s="53">
        <v>0</v>
      </c>
      <c r="D1564" s="53">
        <v>0</v>
      </c>
      <c r="E1564" s="53">
        <v>0</v>
      </c>
      <c r="F1564" s="53">
        <v>0</v>
      </c>
      <c r="G1564" s="53">
        <v>0</v>
      </c>
      <c r="H1564" s="53">
        <v>0</v>
      </c>
      <c r="I1564" s="53" t="e">
        <f>(F1564/C1564)*100</f>
        <v>#DIV/0!</v>
      </c>
      <c r="J1564" s="53" t="e">
        <f>(H1564/D1564)*100</f>
        <v>#DIV/0!</v>
      </c>
      <c r="K1564" s="53">
        <f>C1564+D1564</f>
        <v>0</v>
      </c>
      <c r="L1564" s="53">
        <f>E1564+G1564</f>
        <v>0</v>
      </c>
      <c r="M1564" s="53">
        <f>F1564+H1564</f>
        <v>0</v>
      </c>
      <c r="N1564" s="53" t="e">
        <f>(M1564/K1564)*100</f>
        <v>#DIV/0!</v>
      </c>
    </row>
    <row r="1565" spans="1:14" x14ac:dyDescent="0.2">
      <c r="A1565" s="58">
        <v>18</v>
      </c>
      <c r="B1565" s="65" t="s">
        <v>31</v>
      </c>
      <c r="C1565" s="53">
        <v>0</v>
      </c>
      <c r="D1565" s="53">
        <v>0</v>
      </c>
      <c r="E1565" s="53">
        <v>0</v>
      </c>
      <c r="F1565" s="53">
        <v>0</v>
      </c>
      <c r="G1565" s="53">
        <v>0</v>
      </c>
      <c r="H1565" s="53">
        <v>0</v>
      </c>
      <c r="I1565" s="53" t="e">
        <f>(F1565/C1565)*100</f>
        <v>#DIV/0!</v>
      </c>
      <c r="J1565" s="53" t="e">
        <f>(H1565/D1565)*100</f>
        <v>#DIV/0!</v>
      </c>
      <c r="K1565" s="53">
        <f>C1565+D1565</f>
        <v>0</v>
      </c>
      <c r="L1565" s="53">
        <f>E1565+G1565</f>
        <v>0</v>
      </c>
      <c r="M1565" s="53">
        <f>F1565+H1565</f>
        <v>0</v>
      </c>
      <c r="N1565" s="53" t="e">
        <f>(M1565/K1565)*100</f>
        <v>#DIV/0!</v>
      </c>
    </row>
    <row r="1566" spans="1:14" x14ac:dyDescent="0.2">
      <c r="A1566" s="58">
        <v>19</v>
      </c>
      <c r="B1566" s="61" t="s">
        <v>32</v>
      </c>
      <c r="C1566" s="53">
        <v>0</v>
      </c>
      <c r="D1566" s="53">
        <v>0</v>
      </c>
      <c r="E1566" s="53">
        <v>0</v>
      </c>
      <c r="F1566" s="53">
        <v>0</v>
      </c>
      <c r="G1566" s="53">
        <v>0</v>
      </c>
      <c r="H1566" s="53">
        <v>0</v>
      </c>
      <c r="I1566" s="53" t="e">
        <f t="shared" ref="I1566:I1570" si="253">(F1566/C1566)*100</f>
        <v>#DIV/0!</v>
      </c>
      <c r="J1566" s="53" t="e">
        <f t="shared" ref="J1566:J1570" si="254">(H1566/D1566)*100</f>
        <v>#DIV/0!</v>
      </c>
      <c r="K1566" s="53">
        <f t="shared" ref="K1566:K1570" si="255">C1566+D1566</f>
        <v>0</v>
      </c>
      <c r="L1566" s="53">
        <f t="shared" ref="L1566:M1570" si="256">E1566+G1566</f>
        <v>0</v>
      </c>
      <c r="M1566" s="53">
        <f t="shared" si="256"/>
        <v>0</v>
      </c>
      <c r="N1566" s="53" t="e">
        <f t="shared" ref="N1566:N1570" si="257">(M1566/K1566)*100</f>
        <v>#DIV/0!</v>
      </c>
    </row>
    <row r="1567" spans="1:14" x14ac:dyDescent="0.2">
      <c r="A1567" s="58">
        <v>20</v>
      </c>
      <c r="B1567" s="61" t="s">
        <v>33</v>
      </c>
      <c r="C1567" s="53">
        <v>0</v>
      </c>
      <c r="D1567" s="53">
        <v>0</v>
      </c>
      <c r="E1567" s="53">
        <v>0</v>
      </c>
      <c r="F1567" s="53">
        <v>0</v>
      </c>
      <c r="G1567" s="53">
        <v>0</v>
      </c>
      <c r="H1567" s="53">
        <v>0</v>
      </c>
      <c r="I1567" s="53" t="e">
        <f t="shared" si="253"/>
        <v>#DIV/0!</v>
      </c>
      <c r="J1567" s="53" t="e">
        <f t="shared" si="254"/>
        <v>#DIV/0!</v>
      </c>
      <c r="K1567" s="53">
        <f t="shared" si="255"/>
        <v>0</v>
      </c>
      <c r="L1567" s="53">
        <f t="shared" si="256"/>
        <v>0</v>
      </c>
      <c r="M1567" s="53">
        <f t="shared" si="256"/>
        <v>0</v>
      </c>
      <c r="N1567" s="53" t="e">
        <f t="shared" si="257"/>
        <v>#DIV/0!</v>
      </c>
    </row>
    <row r="1568" spans="1:14" x14ac:dyDescent="0.2">
      <c r="A1568" s="58">
        <v>21</v>
      </c>
      <c r="B1568" s="61" t="s">
        <v>34</v>
      </c>
      <c r="C1568" s="53">
        <v>0</v>
      </c>
      <c r="D1568" s="53">
        <v>0</v>
      </c>
      <c r="E1568" s="53">
        <v>0</v>
      </c>
      <c r="F1568" s="53">
        <v>0</v>
      </c>
      <c r="G1568" s="53">
        <v>0</v>
      </c>
      <c r="H1568" s="53">
        <v>0</v>
      </c>
      <c r="I1568" s="53" t="e">
        <f t="shared" si="253"/>
        <v>#DIV/0!</v>
      </c>
      <c r="J1568" s="53" t="e">
        <f t="shared" si="254"/>
        <v>#DIV/0!</v>
      </c>
      <c r="K1568" s="53">
        <f t="shared" si="255"/>
        <v>0</v>
      </c>
      <c r="L1568" s="53">
        <f t="shared" si="256"/>
        <v>0</v>
      </c>
      <c r="M1568" s="53">
        <f t="shared" si="256"/>
        <v>0</v>
      </c>
      <c r="N1568" s="53" t="e">
        <f t="shared" si="257"/>
        <v>#DIV/0!</v>
      </c>
    </row>
    <row r="1569" spans="1:14" x14ac:dyDescent="0.2">
      <c r="A1569" s="58">
        <v>22</v>
      </c>
      <c r="B1569" s="61" t="s">
        <v>35</v>
      </c>
      <c r="C1569" s="53">
        <v>8.7860317460317461</v>
      </c>
      <c r="D1569" s="53">
        <v>3.793968253968254</v>
      </c>
      <c r="E1569" s="53">
        <v>0</v>
      </c>
      <c r="F1569" s="53">
        <v>0</v>
      </c>
      <c r="G1569" s="53">
        <v>0</v>
      </c>
      <c r="H1569" s="53">
        <v>0</v>
      </c>
      <c r="I1569" s="53">
        <f t="shared" si="253"/>
        <v>0</v>
      </c>
      <c r="J1569" s="53">
        <f t="shared" si="254"/>
        <v>0</v>
      </c>
      <c r="K1569" s="53">
        <f t="shared" si="255"/>
        <v>12.58</v>
      </c>
      <c r="L1569" s="53">
        <f t="shared" si="256"/>
        <v>0</v>
      </c>
      <c r="M1569" s="53">
        <f t="shared" si="256"/>
        <v>0</v>
      </c>
      <c r="N1569" s="53">
        <f t="shared" si="257"/>
        <v>0</v>
      </c>
    </row>
    <row r="1570" spans="1:14" x14ac:dyDescent="0.2">
      <c r="A1570" s="58">
        <v>23</v>
      </c>
      <c r="B1570" s="61" t="s">
        <v>36</v>
      </c>
      <c r="C1570" s="53">
        <v>2786.0105095457307</v>
      </c>
      <c r="D1570" s="53">
        <v>1193.9894904542693</v>
      </c>
      <c r="E1570" s="53">
        <v>0</v>
      </c>
      <c r="F1570" s="53">
        <v>0</v>
      </c>
      <c r="G1570" s="53">
        <v>0</v>
      </c>
      <c r="H1570" s="53">
        <v>0</v>
      </c>
      <c r="I1570" s="53">
        <f t="shared" si="253"/>
        <v>0</v>
      </c>
      <c r="J1570" s="53">
        <f t="shared" si="254"/>
        <v>0</v>
      </c>
      <c r="K1570" s="53">
        <f t="shared" si="255"/>
        <v>3980</v>
      </c>
      <c r="L1570" s="53">
        <f t="shared" si="256"/>
        <v>0</v>
      </c>
      <c r="M1570" s="53">
        <f t="shared" si="256"/>
        <v>0</v>
      </c>
      <c r="N1570" s="53">
        <f t="shared" si="257"/>
        <v>0</v>
      </c>
    </row>
    <row r="1571" spans="1:14" x14ac:dyDescent="0.2">
      <c r="A1571" s="58">
        <v>24</v>
      </c>
      <c r="B1571" s="59" t="s">
        <v>37</v>
      </c>
      <c r="C1571" s="53">
        <v>0</v>
      </c>
      <c r="D1571" s="53">
        <v>0</v>
      </c>
      <c r="E1571" s="53">
        <v>0</v>
      </c>
      <c r="F1571" s="53">
        <v>0</v>
      </c>
      <c r="G1571" s="53">
        <v>0</v>
      </c>
      <c r="H1571" s="53">
        <v>0</v>
      </c>
      <c r="I1571" s="53" t="e">
        <f>(F1571/C1571)*100</f>
        <v>#DIV/0!</v>
      </c>
      <c r="J1571" s="53" t="e">
        <f>(H1571/D1571)*100</f>
        <v>#DIV/0!</v>
      </c>
      <c r="K1571" s="53">
        <f>C1571+D1571</f>
        <v>0</v>
      </c>
      <c r="L1571" s="53">
        <f>E1571+G1571</f>
        <v>0</v>
      </c>
      <c r="M1571" s="53">
        <f>F1571+H1571</f>
        <v>0</v>
      </c>
      <c r="N1571" s="53" t="e">
        <f>(M1571/K1571)*100</f>
        <v>#DIV/0!</v>
      </c>
    </row>
    <row r="1572" spans="1:14" x14ac:dyDescent="0.2">
      <c r="A1572" s="58">
        <v>25</v>
      </c>
      <c r="B1572" s="61" t="s">
        <v>38</v>
      </c>
      <c r="C1572" s="53">
        <v>0</v>
      </c>
      <c r="D1572" s="53">
        <v>0</v>
      </c>
      <c r="E1572" s="53">
        <v>0</v>
      </c>
      <c r="F1572" s="53">
        <v>0</v>
      </c>
      <c r="G1572" s="53">
        <v>0</v>
      </c>
      <c r="H1572" s="53">
        <v>0</v>
      </c>
      <c r="I1572" s="53" t="e">
        <f t="shared" ref="I1572:I1584" si="258">(F1572/C1572)*100</f>
        <v>#DIV/0!</v>
      </c>
      <c r="J1572" s="53" t="e">
        <f t="shared" ref="J1572:J1584" si="259">(H1572/D1572)*100</f>
        <v>#DIV/0!</v>
      </c>
      <c r="K1572" s="53">
        <f t="shared" ref="K1572:K1584" si="260">C1572+D1572</f>
        <v>0</v>
      </c>
      <c r="L1572" s="53">
        <f t="shared" ref="L1572:M1584" si="261">E1572+G1572</f>
        <v>0</v>
      </c>
      <c r="M1572" s="53">
        <f t="shared" si="261"/>
        <v>0</v>
      </c>
      <c r="N1572" s="53" t="e">
        <f t="shared" ref="N1572:N1584" si="262">(M1572/K1572)*100</f>
        <v>#DIV/0!</v>
      </c>
    </row>
    <row r="1573" spans="1:14" x14ac:dyDescent="0.2">
      <c r="A1573" s="58">
        <v>26</v>
      </c>
      <c r="B1573" s="61" t="s">
        <v>39</v>
      </c>
      <c r="C1573" s="53">
        <v>0.64349914689982823</v>
      </c>
      <c r="D1573" s="53">
        <v>0.34650085310017176</v>
      </c>
      <c r="E1573" s="53">
        <v>0</v>
      </c>
      <c r="F1573" s="53">
        <v>0</v>
      </c>
      <c r="G1573" s="53">
        <v>0</v>
      </c>
      <c r="H1573" s="53">
        <v>0</v>
      </c>
      <c r="I1573" s="53">
        <f t="shared" si="258"/>
        <v>0</v>
      </c>
      <c r="J1573" s="53">
        <f t="shared" si="259"/>
        <v>0</v>
      </c>
      <c r="K1573" s="53">
        <f t="shared" si="260"/>
        <v>0.99</v>
      </c>
      <c r="L1573" s="53">
        <f t="shared" si="261"/>
        <v>0</v>
      </c>
      <c r="M1573" s="53">
        <f t="shared" si="261"/>
        <v>0</v>
      </c>
      <c r="N1573" s="53">
        <f t="shared" si="262"/>
        <v>0</v>
      </c>
    </row>
    <row r="1574" spans="1:14" x14ac:dyDescent="0.2">
      <c r="A1574" s="58">
        <v>27</v>
      </c>
      <c r="B1574" s="61" t="s">
        <v>40</v>
      </c>
      <c r="C1574" s="53">
        <v>0</v>
      </c>
      <c r="D1574" s="53">
        <v>0</v>
      </c>
      <c r="E1574" s="53">
        <v>0</v>
      </c>
      <c r="F1574" s="53">
        <v>0</v>
      </c>
      <c r="G1574" s="53">
        <v>0</v>
      </c>
      <c r="H1574" s="53">
        <v>0</v>
      </c>
      <c r="I1574" s="53" t="e">
        <f t="shared" si="258"/>
        <v>#DIV/0!</v>
      </c>
      <c r="J1574" s="53" t="e">
        <f t="shared" si="259"/>
        <v>#DIV/0!</v>
      </c>
      <c r="K1574" s="53">
        <f t="shared" si="260"/>
        <v>0</v>
      </c>
      <c r="L1574" s="53">
        <f t="shared" si="261"/>
        <v>0</v>
      </c>
      <c r="M1574" s="53">
        <f t="shared" si="261"/>
        <v>0</v>
      </c>
      <c r="N1574" s="53" t="e">
        <f t="shared" si="262"/>
        <v>#DIV/0!</v>
      </c>
    </row>
    <row r="1575" spans="1:14" x14ac:dyDescent="0.2">
      <c r="A1575" s="58">
        <v>28</v>
      </c>
      <c r="B1575" s="61" t="s">
        <v>41</v>
      </c>
      <c r="C1575" s="53">
        <v>0</v>
      </c>
      <c r="D1575" s="53">
        <v>0</v>
      </c>
      <c r="E1575" s="53">
        <v>0</v>
      </c>
      <c r="F1575" s="53">
        <v>0</v>
      </c>
      <c r="G1575" s="53">
        <v>0</v>
      </c>
      <c r="H1575" s="53">
        <v>0</v>
      </c>
      <c r="I1575" s="53" t="e">
        <f t="shared" si="258"/>
        <v>#DIV/0!</v>
      </c>
      <c r="J1575" s="53" t="e">
        <f t="shared" si="259"/>
        <v>#DIV/0!</v>
      </c>
      <c r="K1575" s="53">
        <f t="shared" si="260"/>
        <v>0</v>
      </c>
      <c r="L1575" s="53">
        <f t="shared" si="261"/>
        <v>0</v>
      </c>
      <c r="M1575" s="53">
        <f t="shared" si="261"/>
        <v>0</v>
      </c>
      <c r="N1575" s="53" t="e">
        <f t="shared" si="262"/>
        <v>#DIV/0!</v>
      </c>
    </row>
    <row r="1576" spans="1:14" x14ac:dyDescent="0.2">
      <c r="A1576" s="58">
        <v>29</v>
      </c>
      <c r="B1576" s="61" t="s">
        <v>42</v>
      </c>
      <c r="C1576" s="53">
        <v>0</v>
      </c>
      <c r="D1576" s="53">
        <v>0</v>
      </c>
      <c r="E1576" s="53">
        <v>0</v>
      </c>
      <c r="F1576" s="53">
        <v>0</v>
      </c>
      <c r="G1576" s="53">
        <v>0</v>
      </c>
      <c r="H1576" s="53">
        <v>0</v>
      </c>
      <c r="I1576" s="53" t="e">
        <f t="shared" si="258"/>
        <v>#DIV/0!</v>
      </c>
      <c r="J1576" s="53" t="e">
        <f t="shared" si="259"/>
        <v>#DIV/0!</v>
      </c>
      <c r="K1576" s="53">
        <f t="shared" si="260"/>
        <v>0</v>
      </c>
      <c r="L1576" s="53">
        <f t="shared" si="261"/>
        <v>0</v>
      </c>
      <c r="M1576" s="53">
        <f t="shared" si="261"/>
        <v>0</v>
      </c>
      <c r="N1576" s="53" t="e">
        <f t="shared" si="262"/>
        <v>#DIV/0!</v>
      </c>
    </row>
    <row r="1577" spans="1:14" x14ac:dyDescent="0.2">
      <c r="A1577" s="58">
        <v>30</v>
      </c>
      <c r="B1577" s="61" t="s">
        <v>43</v>
      </c>
      <c r="C1577" s="53">
        <v>0</v>
      </c>
      <c r="D1577" s="53">
        <v>0</v>
      </c>
      <c r="E1577" s="53">
        <v>0</v>
      </c>
      <c r="F1577" s="53">
        <v>0</v>
      </c>
      <c r="G1577" s="53">
        <v>0</v>
      </c>
      <c r="H1577" s="53">
        <v>0</v>
      </c>
      <c r="I1577" s="53" t="e">
        <f t="shared" si="258"/>
        <v>#DIV/0!</v>
      </c>
      <c r="J1577" s="53" t="e">
        <f t="shared" si="259"/>
        <v>#DIV/0!</v>
      </c>
      <c r="K1577" s="53">
        <f t="shared" si="260"/>
        <v>0</v>
      </c>
      <c r="L1577" s="53">
        <f t="shared" si="261"/>
        <v>0</v>
      </c>
      <c r="M1577" s="53">
        <f t="shared" si="261"/>
        <v>0</v>
      </c>
      <c r="N1577" s="53" t="e">
        <f t="shared" si="262"/>
        <v>#DIV/0!</v>
      </c>
    </row>
    <row r="1578" spans="1:14" x14ac:dyDescent="0.2">
      <c r="A1578" s="58">
        <v>31</v>
      </c>
      <c r="B1578" s="61" t="s">
        <v>44</v>
      </c>
      <c r="C1578" s="53">
        <v>0</v>
      </c>
      <c r="D1578" s="53">
        <v>0</v>
      </c>
      <c r="E1578" s="53">
        <v>0</v>
      </c>
      <c r="F1578" s="53">
        <v>0</v>
      </c>
      <c r="G1578" s="53">
        <v>0</v>
      </c>
      <c r="H1578" s="53">
        <v>0</v>
      </c>
      <c r="I1578" s="53" t="e">
        <f t="shared" si="258"/>
        <v>#DIV/0!</v>
      </c>
      <c r="J1578" s="53" t="e">
        <f t="shared" si="259"/>
        <v>#DIV/0!</v>
      </c>
      <c r="K1578" s="53">
        <f t="shared" si="260"/>
        <v>0</v>
      </c>
      <c r="L1578" s="53">
        <f t="shared" si="261"/>
        <v>0</v>
      </c>
      <c r="M1578" s="53">
        <f t="shared" si="261"/>
        <v>0</v>
      </c>
      <c r="N1578" s="53" t="e">
        <f t="shared" si="262"/>
        <v>#DIV/0!</v>
      </c>
    </row>
    <row r="1579" spans="1:14" x14ac:dyDescent="0.2">
      <c r="A1579" s="58">
        <v>32</v>
      </c>
      <c r="B1579" s="61" t="s">
        <v>45</v>
      </c>
      <c r="C1579" s="53">
        <v>0</v>
      </c>
      <c r="D1579" s="53">
        <v>0</v>
      </c>
      <c r="E1579" s="53">
        <v>0</v>
      </c>
      <c r="F1579" s="53">
        <v>0</v>
      </c>
      <c r="G1579" s="53">
        <v>0</v>
      </c>
      <c r="H1579" s="53">
        <v>0</v>
      </c>
      <c r="I1579" s="53" t="e">
        <f t="shared" si="258"/>
        <v>#DIV/0!</v>
      </c>
      <c r="J1579" s="53" t="e">
        <f t="shared" si="259"/>
        <v>#DIV/0!</v>
      </c>
      <c r="K1579" s="53">
        <f t="shared" si="260"/>
        <v>0</v>
      </c>
      <c r="L1579" s="53">
        <f t="shared" si="261"/>
        <v>0</v>
      </c>
      <c r="M1579" s="53">
        <f t="shared" si="261"/>
        <v>0</v>
      </c>
      <c r="N1579" s="53" t="e">
        <f t="shared" si="262"/>
        <v>#DIV/0!</v>
      </c>
    </row>
    <row r="1580" spans="1:14" x14ac:dyDescent="0.2">
      <c r="A1580" s="58">
        <v>33</v>
      </c>
      <c r="B1580" s="61" t="s">
        <v>46</v>
      </c>
      <c r="C1580" s="53">
        <v>0</v>
      </c>
      <c r="D1580" s="53">
        <v>0</v>
      </c>
      <c r="E1580" s="53">
        <v>0</v>
      </c>
      <c r="F1580" s="53">
        <v>0</v>
      </c>
      <c r="G1580" s="53">
        <v>0</v>
      </c>
      <c r="H1580" s="53">
        <v>0</v>
      </c>
      <c r="I1580" s="53" t="e">
        <f t="shared" si="258"/>
        <v>#DIV/0!</v>
      </c>
      <c r="J1580" s="53" t="e">
        <f t="shared" si="259"/>
        <v>#DIV/0!</v>
      </c>
      <c r="K1580" s="53">
        <f t="shared" si="260"/>
        <v>0</v>
      </c>
      <c r="L1580" s="53">
        <f t="shared" si="261"/>
        <v>0</v>
      </c>
      <c r="M1580" s="53">
        <f t="shared" si="261"/>
        <v>0</v>
      </c>
      <c r="N1580" s="53" t="e">
        <f t="shared" si="262"/>
        <v>#DIV/0!</v>
      </c>
    </row>
    <row r="1581" spans="1:14" x14ac:dyDescent="0.2">
      <c r="A1581" s="58">
        <v>34</v>
      </c>
      <c r="B1581" s="61" t="s">
        <v>47</v>
      </c>
      <c r="C1581" s="53">
        <v>544.09325678354833</v>
      </c>
      <c r="D1581" s="53">
        <v>61.156743216451673</v>
      </c>
      <c r="E1581" s="53">
        <v>0</v>
      </c>
      <c r="F1581" s="53">
        <v>0</v>
      </c>
      <c r="G1581" s="53">
        <v>0</v>
      </c>
      <c r="H1581" s="53">
        <v>0</v>
      </c>
      <c r="I1581" s="53">
        <f t="shared" si="258"/>
        <v>0</v>
      </c>
      <c r="J1581" s="53">
        <f t="shared" si="259"/>
        <v>0</v>
      </c>
      <c r="K1581" s="53">
        <f t="shared" si="260"/>
        <v>605.25</v>
      </c>
      <c r="L1581" s="53">
        <f t="shared" si="261"/>
        <v>0</v>
      </c>
      <c r="M1581" s="53">
        <f t="shared" si="261"/>
        <v>0</v>
      </c>
      <c r="N1581" s="53">
        <f t="shared" si="262"/>
        <v>0</v>
      </c>
    </row>
    <row r="1582" spans="1:14" x14ac:dyDescent="0.2">
      <c r="A1582" s="58">
        <v>35</v>
      </c>
      <c r="B1582" s="61" t="s">
        <v>48</v>
      </c>
      <c r="C1582" s="53">
        <v>0</v>
      </c>
      <c r="D1582" s="53">
        <v>0</v>
      </c>
      <c r="E1582" s="53">
        <v>0</v>
      </c>
      <c r="F1582" s="53">
        <v>0</v>
      </c>
      <c r="G1582" s="53">
        <v>0</v>
      </c>
      <c r="H1582" s="53">
        <v>0</v>
      </c>
      <c r="I1582" s="53" t="e">
        <f t="shared" si="258"/>
        <v>#DIV/0!</v>
      </c>
      <c r="J1582" s="53" t="e">
        <f t="shared" si="259"/>
        <v>#DIV/0!</v>
      </c>
      <c r="K1582" s="53">
        <f t="shared" si="260"/>
        <v>0</v>
      </c>
      <c r="L1582" s="53">
        <f t="shared" si="261"/>
        <v>0</v>
      </c>
      <c r="M1582" s="53">
        <f t="shared" si="261"/>
        <v>0</v>
      </c>
      <c r="N1582" s="53" t="e">
        <f t="shared" si="262"/>
        <v>#DIV/0!</v>
      </c>
    </row>
    <row r="1583" spans="1:14" x14ac:dyDescent="0.2">
      <c r="A1583" s="58">
        <v>36</v>
      </c>
      <c r="B1583" s="61" t="s">
        <v>49</v>
      </c>
      <c r="C1583" s="53">
        <v>0</v>
      </c>
      <c r="D1583" s="53">
        <v>0</v>
      </c>
      <c r="E1583" s="53">
        <v>0</v>
      </c>
      <c r="F1583" s="53">
        <v>0</v>
      </c>
      <c r="G1583" s="53">
        <v>0</v>
      </c>
      <c r="H1583" s="53">
        <v>0</v>
      </c>
      <c r="I1583" s="53" t="e">
        <f t="shared" si="258"/>
        <v>#DIV/0!</v>
      </c>
      <c r="J1583" s="53" t="e">
        <f t="shared" si="259"/>
        <v>#DIV/0!</v>
      </c>
      <c r="K1583" s="53">
        <f t="shared" si="260"/>
        <v>0</v>
      </c>
      <c r="L1583" s="53">
        <f t="shared" si="261"/>
        <v>0</v>
      </c>
      <c r="M1583" s="53">
        <f t="shared" si="261"/>
        <v>0</v>
      </c>
      <c r="N1583" s="53" t="e">
        <f t="shared" si="262"/>
        <v>#DIV/0!</v>
      </c>
    </row>
    <row r="1584" spans="1:14" x14ac:dyDescent="0.2">
      <c r="A1584" s="66"/>
      <c r="B1584" s="67" t="s">
        <v>6</v>
      </c>
      <c r="C1584" s="54">
        <f t="shared" ref="C1584:H1584" si="263">SUM(C1548:C1583)</f>
        <v>3880.5231668769302</v>
      </c>
      <c r="D1584" s="54">
        <f t="shared" si="263"/>
        <v>1357.0968331230702</v>
      </c>
      <c r="E1584" s="54">
        <f t="shared" si="263"/>
        <v>0</v>
      </c>
      <c r="F1584" s="54">
        <f t="shared" si="263"/>
        <v>0</v>
      </c>
      <c r="G1584" s="54">
        <f t="shared" si="263"/>
        <v>0</v>
      </c>
      <c r="H1584" s="54">
        <f t="shared" si="263"/>
        <v>0</v>
      </c>
      <c r="I1584" s="54">
        <f t="shared" si="258"/>
        <v>0</v>
      </c>
      <c r="J1584" s="54">
        <f t="shared" si="259"/>
        <v>0</v>
      </c>
      <c r="K1584" s="54">
        <f t="shared" si="260"/>
        <v>5237.6200000000008</v>
      </c>
      <c r="L1584" s="54">
        <f t="shared" si="261"/>
        <v>0</v>
      </c>
      <c r="M1584" s="54">
        <f t="shared" si="261"/>
        <v>0</v>
      </c>
      <c r="N1584" s="54">
        <f t="shared" si="262"/>
        <v>0</v>
      </c>
    </row>
    <row r="1585" spans="1:14" ht="20.25" x14ac:dyDescent="0.2">
      <c r="A1585" s="109" t="s">
        <v>179</v>
      </c>
      <c r="B1585" s="109"/>
      <c r="C1585" s="109"/>
      <c r="D1585" s="109"/>
      <c r="E1585" s="109"/>
      <c r="F1585" s="109"/>
      <c r="G1585" s="109"/>
      <c r="H1585" s="109"/>
      <c r="I1585" s="109"/>
      <c r="J1585" s="109"/>
      <c r="K1585" s="109"/>
      <c r="L1585" s="109"/>
      <c r="M1585" s="109"/>
      <c r="N1585" s="109"/>
    </row>
    <row r="1586" spans="1:14" x14ac:dyDescent="0.2">
      <c r="A1586" s="110"/>
      <c r="B1586" s="110"/>
      <c r="C1586" s="110"/>
      <c r="D1586" s="110"/>
      <c r="E1586" s="110"/>
      <c r="F1586" s="110"/>
      <c r="G1586" s="110"/>
      <c r="H1586" s="110"/>
      <c r="I1586" s="110"/>
      <c r="J1586" s="110"/>
      <c r="K1586" s="110"/>
      <c r="L1586" s="110"/>
      <c r="M1586" s="110"/>
      <c r="N1586" s="110"/>
    </row>
    <row r="1587" spans="1:14" ht="15.75" x14ac:dyDescent="0.2">
      <c r="A1587" s="111" t="str">
        <f>A223</f>
        <v>Disbursements under Crop Loans - 30.09.2020</v>
      </c>
      <c r="B1587" s="111"/>
      <c r="C1587" s="111"/>
      <c r="D1587" s="111"/>
      <c r="E1587" s="111"/>
      <c r="F1587" s="111"/>
      <c r="G1587" s="111"/>
      <c r="H1587" s="111"/>
      <c r="I1587" s="111"/>
      <c r="J1587" s="111"/>
      <c r="K1587" s="111"/>
      <c r="L1587" s="111"/>
      <c r="M1587" s="111"/>
      <c r="N1587" s="111"/>
    </row>
    <row r="1588" spans="1:14" x14ac:dyDescent="0.2">
      <c r="A1588" s="56"/>
      <c r="B1588" s="56"/>
      <c r="C1588" s="56"/>
      <c r="D1588" s="56"/>
      <c r="E1588" s="56"/>
      <c r="F1588" s="56"/>
      <c r="G1588" s="56"/>
      <c r="H1588" s="56"/>
      <c r="I1588" s="56"/>
      <c r="J1588" s="56"/>
      <c r="K1588" s="112" t="s">
        <v>2</v>
      </c>
      <c r="L1588" s="112"/>
      <c r="M1588" s="112"/>
      <c r="N1588" s="112"/>
    </row>
    <row r="1589" spans="1:14" x14ac:dyDescent="0.2">
      <c r="A1589" s="113" t="s">
        <v>3</v>
      </c>
      <c r="B1589" s="113" t="s">
        <v>56</v>
      </c>
      <c r="C1589" s="102" t="str">
        <f>C225</f>
        <v>Crop Loan Target 
ACP 2020-21</v>
      </c>
      <c r="D1589" s="102"/>
      <c r="E1589" s="116" t="str">
        <f>E225</f>
        <v>Cumulative Achievement from 
01.04.2020</v>
      </c>
      <c r="F1589" s="117"/>
      <c r="G1589" s="117"/>
      <c r="H1589" s="118"/>
      <c r="I1589" s="102" t="s">
        <v>5</v>
      </c>
      <c r="J1589" s="102"/>
      <c r="K1589" s="102" t="s">
        <v>6</v>
      </c>
      <c r="L1589" s="102"/>
      <c r="M1589" s="102"/>
      <c r="N1589" s="102"/>
    </row>
    <row r="1590" spans="1:14" x14ac:dyDescent="0.2">
      <c r="A1590" s="114"/>
      <c r="B1590" s="114"/>
      <c r="C1590" s="103" t="s">
        <v>7</v>
      </c>
      <c r="D1590" s="103" t="s">
        <v>8</v>
      </c>
      <c r="E1590" s="105" t="s">
        <v>7</v>
      </c>
      <c r="F1590" s="106"/>
      <c r="G1590" s="105" t="s">
        <v>8</v>
      </c>
      <c r="H1590" s="106"/>
      <c r="I1590" s="103" t="s">
        <v>7</v>
      </c>
      <c r="J1590" s="103" t="s">
        <v>8</v>
      </c>
      <c r="K1590" s="103" t="s">
        <v>9</v>
      </c>
      <c r="L1590" s="107" t="s">
        <v>10</v>
      </c>
      <c r="M1590" s="107"/>
      <c r="N1590" s="103" t="s">
        <v>11</v>
      </c>
    </row>
    <row r="1591" spans="1:14" x14ac:dyDescent="0.2">
      <c r="A1591" s="115"/>
      <c r="B1591" s="115"/>
      <c r="C1591" s="104"/>
      <c r="D1591" s="104"/>
      <c r="E1591" s="57" t="s">
        <v>12</v>
      </c>
      <c r="F1591" s="57" t="s">
        <v>13</v>
      </c>
      <c r="G1591" s="57" t="s">
        <v>12</v>
      </c>
      <c r="H1591" s="57" t="s">
        <v>13</v>
      </c>
      <c r="I1591" s="104"/>
      <c r="J1591" s="104"/>
      <c r="K1591" s="104"/>
      <c r="L1591" s="57" t="s">
        <v>12</v>
      </c>
      <c r="M1591" s="57" t="s">
        <v>13</v>
      </c>
      <c r="N1591" s="104"/>
    </row>
    <row r="1592" spans="1:14" x14ac:dyDescent="0.2">
      <c r="A1592" s="58">
        <v>1</v>
      </c>
      <c r="B1592" s="61" t="s">
        <v>14</v>
      </c>
      <c r="C1592" s="53">
        <v>0</v>
      </c>
      <c r="D1592" s="53">
        <v>0</v>
      </c>
      <c r="E1592" s="53">
        <v>0</v>
      </c>
      <c r="F1592" s="53">
        <v>0</v>
      </c>
      <c r="G1592" s="53">
        <v>0</v>
      </c>
      <c r="H1592" s="53">
        <v>0</v>
      </c>
      <c r="I1592" s="53" t="e">
        <f t="shared" ref="I1592:I1607" si="264">(F1592/C1592)*100</f>
        <v>#DIV/0!</v>
      </c>
      <c r="J1592" s="53" t="e">
        <f t="shared" ref="J1592:J1607" si="265">(H1592/D1592)*100</f>
        <v>#DIV/0!</v>
      </c>
      <c r="K1592" s="53">
        <f t="shared" ref="K1592:K1607" si="266">C1592+D1592</f>
        <v>0</v>
      </c>
      <c r="L1592" s="53">
        <f t="shared" ref="L1592:M1607" si="267">E1592+G1592</f>
        <v>0</v>
      </c>
      <c r="M1592" s="53">
        <f t="shared" si="267"/>
        <v>0</v>
      </c>
      <c r="N1592" s="53" t="e">
        <f t="shared" ref="N1592:N1607" si="268">(M1592/K1592)*100</f>
        <v>#DIV/0!</v>
      </c>
    </row>
    <row r="1593" spans="1:14" x14ac:dyDescent="0.2">
      <c r="A1593" s="58">
        <v>2</v>
      </c>
      <c r="B1593" s="61" t="s">
        <v>15</v>
      </c>
      <c r="C1593" s="53">
        <v>0</v>
      </c>
      <c r="D1593" s="53">
        <v>0</v>
      </c>
      <c r="E1593" s="53">
        <v>0</v>
      </c>
      <c r="F1593" s="53">
        <v>0</v>
      </c>
      <c r="G1593" s="53">
        <v>0</v>
      </c>
      <c r="H1593" s="53">
        <v>0</v>
      </c>
      <c r="I1593" s="53" t="e">
        <f t="shared" si="264"/>
        <v>#DIV/0!</v>
      </c>
      <c r="J1593" s="53" t="e">
        <f t="shared" si="265"/>
        <v>#DIV/0!</v>
      </c>
      <c r="K1593" s="53">
        <f t="shared" si="266"/>
        <v>0</v>
      </c>
      <c r="L1593" s="53">
        <f t="shared" si="267"/>
        <v>0</v>
      </c>
      <c r="M1593" s="53">
        <f t="shared" si="267"/>
        <v>0</v>
      </c>
      <c r="N1593" s="53" t="e">
        <f t="shared" si="268"/>
        <v>#DIV/0!</v>
      </c>
    </row>
    <row r="1594" spans="1:14" x14ac:dyDescent="0.2">
      <c r="A1594" s="58">
        <v>3</v>
      </c>
      <c r="B1594" s="61" t="s">
        <v>16</v>
      </c>
      <c r="C1594" s="53">
        <v>0</v>
      </c>
      <c r="D1594" s="53">
        <v>0</v>
      </c>
      <c r="E1594" s="53">
        <v>0</v>
      </c>
      <c r="F1594" s="53">
        <v>0</v>
      </c>
      <c r="G1594" s="53">
        <v>0</v>
      </c>
      <c r="H1594" s="53">
        <v>0</v>
      </c>
      <c r="I1594" s="53" t="e">
        <f t="shared" si="264"/>
        <v>#DIV/0!</v>
      </c>
      <c r="J1594" s="53" t="e">
        <f t="shared" si="265"/>
        <v>#DIV/0!</v>
      </c>
      <c r="K1594" s="53">
        <f t="shared" si="266"/>
        <v>0</v>
      </c>
      <c r="L1594" s="53">
        <f t="shared" si="267"/>
        <v>0</v>
      </c>
      <c r="M1594" s="53">
        <f t="shared" si="267"/>
        <v>0</v>
      </c>
      <c r="N1594" s="53" t="e">
        <f t="shared" si="268"/>
        <v>#DIV/0!</v>
      </c>
    </row>
    <row r="1595" spans="1:14" x14ac:dyDescent="0.2">
      <c r="A1595" s="58">
        <v>4</v>
      </c>
      <c r="B1595" s="61" t="s">
        <v>17</v>
      </c>
      <c r="C1595" s="53">
        <v>0</v>
      </c>
      <c r="D1595" s="53">
        <v>0</v>
      </c>
      <c r="E1595" s="53">
        <v>0</v>
      </c>
      <c r="F1595" s="53">
        <v>0</v>
      </c>
      <c r="G1595" s="53">
        <v>0</v>
      </c>
      <c r="H1595" s="53">
        <v>0</v>
      </c>
      <c r="I1595" s="53" t="e">
        <f t="shared" si="264"/>
        <v>#DIV/0!</v>
      </c>
      <c r="J1595" s="53" t="e">
        <f t="shared" si="265"/>
        <v>#DIV/0!</v>
      </c>
      <c r="K1595" s="53">
        <f t="shared" si="266"/>
        <v>0</v>
      </c>
      <c r="L1595" s="53">
        <f t="shared" si="267"/>
        <v>0</v>
      </c>
      <c r="M1595" s="53">
        <f t="shared" si="267"/>
        <v>0</v>
      </c>
      <c r="N1595" s="53" t="e">
        <f t="shared" si="268"/>
        <v>#DIV/0!</v>
      </c>
    </row>
    <row r="1596" spans="1:14" x14ac:dyDescent="0.2">
      <c r="A1596" s="58">
        <v>5</v>
      </c>
      <c r="B1596" s="61" t="s">
        <v>18</v>
      </c>
      <c r="C1596" s="53">
        <v>0</v>
      </c>
      <c r="D1596" s="53">
        <v>0</v>
      </c>
      <c r="E1596" s="53">
        <v>0</v>
      </c>
      <c r="F1596" s="53">
        <v>0</v>
      </c>
      <c r="G1596" s="53">
        <v>0</v>
      </c>
      <c r="H1596" s="53">
        <v>0</v>
      </c>
      <c r="I1596" s="53" t="e">
        <f t="shared" si="264"/>
        <v>#DIV/0!</v>
      </c>
      <c r="J1596" s="53" t="e">
        <f t="shared" si="265"/>
        <v>#DIV/0!</v>
      </c>
      <c r="K1596" s="53">
        <f t="shared" si="266"/>
        <v>0</v>
      </c>
      <c r="L1596" s="53">
        <f t="shared" si="267"/>
        <v>0</v>
      </c>
      <c r="M1596" s="53">
        <f t="shared" si="267"/>
        <v>0</v>
      </c>
      <c r="N1596" s="53" t="e">
        <f t="shared" si="268"/>
        <v>#DIV/0!</v>
      </c>
    </row>
    <row r="1597" spans="1:14" x14ac:dyDescent="0.2">
      <c r="A1597" s="58">
        <v>6</v>
      </c>
      <c r="B1597" s="61" t="s">
        <v>19</v>
      </c>
      <c r="C1597" s="53">
        <v>0</v>
      </c>
      <c r="D1597" s="53">
        <v>0</v>
      </c>
      <c r="E1597" s="53">
        <v>0</v>
      </c>
      <c r="F1597" s="53">
        <v>0</v>
      </c>
      <c r="G1597" s="53">
        <v>0</v>
      </c>
      <c r="H1597" s="53">
        <v>0</v>
      </c>
      <c r="I1597" s="53" t="e">
        <f t="shared" si="264"/>
        <v>#DIV/0!</v>
      </c>
      <c r="J1597" s="53" t="e">
        <f t="shared" si="265"/>
        <v>#DIV/0!</v>
      </c>
      <c r="K1597" s="53">
        <f t="shared" si="266"/>
        <v>0</v>
      </c>
      <c r="L1597" s="53">
        <f t="shared" si="267"/>
        <v>0</v>
      </c>
      <c r="M1597" s="53">
        <f t="shared" si="267"/>
        <v>0</v>
      </c>
      <c r="N1597" s="53" t="e">
        <f t="shared" si="268"/>
        <v>#DIV/0!</v>
      </c>
    </row>
    <row r="1598" spans="1:14" x14ac:dyDescent="0.2">
      <c r="A1598" s="58">
        <v>7</v>
      </c>
      <c r="B1598" s="61" t="s">
        <v>20</v>
      </c>
      <c r="C1598" s="53">
        <v>0</v>
      </c>
      <c r="D1598" s="53">
        <v>0</v>
      </c>
      <c r="E1598" s="53">
        <v>0</v>
      </c>
      <c r="F1598" s="53">
        <v>0</v>
      </c>
      <c r="G1598" s="53">
        <v>0</v>
      </c>
      <c r="H1598" s="53">
        <v>0</v>
      </c>
      <c r="I1598" s="53" t="e">
        <f t="shared" si="264"/>
        <v>#DIV/0!</v>
      </c>
      <c r="J1598" s="53" t="e">
        <f t="shared" si="265"/>
        <v>#DIV/0!</v>
      </c>
      <c r="K1598" s="53">
        <f t="shared" si="266"/>
        <v>0</v>
      </c>
      <c r="L1598" s="53">
        <f t="shared" si="267"/>
        <v>0</v>
      </c>
      <c r="M1598" s="53">
        <f t="shared" si="267"/>
        <v>0</v>
      </c>
      <c r="N1598" s="53" t="e">
        <f t="shared" si="268"/>
        <v>#DIV/0!</v>
      </c>
    </row>
    <row r="1599" spans="1:14" x14ac:dyDescent="0.2">
      <c r="A1599" s="58">
        <v>8</v>
      </c>
      <c r="B1599" s="61" t="s">
        <v>21</v>
      </c>
      <c r="C1599" s="53">
        <v>0</v>
      </c>
      <c r="D1599" s="53">
        <v>0</v>
      </c>
      <c r="E1599" s="53">
        <v>0</v>
      </c>
      <c r="F1599" s="53">
        <v>0</v>
      </c>
      <c r="G1599" s="53">
        <v>0</v>
      </c>
      <c r="H1599" s="53">
        <v>0</v>
      </c>
      <c r="I1599" s="53" t="e">
        <f t="shared" si="264"/>
        <v>#DIV/0!</v>
      </c>
      <c r="J1599" s="53" t="e">
        <f t="shared" si="265"/>
        <v>#DIV/0!</v>
      </c>
      <c r="K1599" s="53">
        <f t="shared" si="266"/>
        <v>0</v>
      </c>
      <c r="L1599" s="53">
        <f t="shared" si="267"/>
        <v>0</v>
      </c>
      <c r="M1599" s="53">
        <f t="shared" si="267"/>
        <v>0</v>
      </c>
      <c r="N1599" s="53" t="e">
        <f t="shared" si="268"/>
        <v>#DIV/0!</v>
      </c>
    </row>
    <row r="1600" spans="1:14" x14ac:dyDescent="0.2">
      <c r="A1600" s="58">
        <v>9</v>
      </c>
      <c r="B1600" s="61" t="s">
        <v>22</v>
      </c>
      <c r="C1600" s="53">
        <v>0</v>
      </c>
      <c r="D1600" s="53">
        <v>0</v>
      </c>
      <c r="E1600" s="53">
        <v>0</v>
      </c>
      <c r="F1600" s="53">
        <v>0</v>
      </c>
      <c r="G1600" s="53">
        <v>0</v>
      </c>
      <c r="H1600" s="53">
        <v>0</v>
      </c>
      <c r="I1600" s="53" t="e">
        <f t="shared" si="264"/>
        <v>#DIV/0!</v>
      </c>
      <c r="J1600" s="53" t="e">
        <f t="shared" si="265"/>
        <v>#DIV/0!</v>
      </c>
      <c r="K1600" s="53">
        <f t="shared" si="266"/>
        <v>0</v>
      </c>
      <c r="L1600" s="53">
        <f t="shared" si="267"/>
        <v>0</v>
      </c>
      <c r="M1600" s="53">
        <f t="shared" si="267"/>
        <v>0</v>
      </c>
      <c r="N1600" s="53" t="e">
        <f t="shared" si="268"/>
        <v>#DIV/0!</v>
      </c>
    </row>
    <row r="1601" spans="1:14" x14ac:dyDescent="0.2">
      <c r="A1601" s="58">
        <v>10</v>
      </c>
      <c r="B1601" s="61" t="s">
        <v>23</v>
      </c>
      <c r="C1601" s="53">
        <v>51.419451256281405</v>
      </c>
      <c r="D1601" s="53">
        <v>9.1205487437185937</v>
      </c>
      <c r="E1601" s="53">
        <v>0</v>
      </c>
      <c r="F1601" s="53">
        <v>0</v>
      </c>
      <c r="G1601" s="53">
        <v>0</v>
      </c>
      <c r="H1601" s="53">
        <v>0</v>
      </c>
      <c r="I1601" s="53">
        <f t="shared" si="264"/>
        <v>0</v>
      </c>
      <c r="J1601" s="53">
        <f t="shared" si="265"/>
        <v>0</v>
      </c>
      <c r="K1601" s="53">
        <f t="shared" si="266"/>
        <v>60.54</v>
      </c>
      <c r="L1601" s="53">
        <f t="shared" si="267"/>
        <v>0</v>
      </c>
      <c r="M1601" s="53">
        <f t="shared" si="267"/>
        <v>0</v>
      </c>
      <c r="N1601" s="53">
        <f t="shared" si="268"/>
        <v>0</v>
      </c>
    </row>
    <row r="1602" spans="1:14" x14ac:dyDescent="0.2">
      <c r="A1602" s="58">
        <v>11</v>
      </c>
      <c r="B1602" s="61" t="s">
        <v>24</v>
      </c>
      <c r="C1602" s="53">
        <v>23.381999999999998</v>
      </c>
      <c r="D1602" s="53">
        <v>2.5980000000000025</v>
      </c>
      <c r="E1602" s="53">
        <v>0</v>
      </c>
      <c r="F1602" s="53">
        <v>0</v>
      </c>
      <c r="G1602" s="53">
        <v>0</v>
      </c>
      <c r="H1602" s="53">
        <v>0</v>
      </c>
      <c r="I1602" s="53">
        <f t="shared" si="264"/>
        <v>0</v>
      </c>
      <c r="J1602" s="53">
        <f t="shared" si="265"/>
        <v>0</v>
      </c>
      <c r="K1602" s="53">
        <f t="shared" si="266"/>
        <v>25.98</v>
      </c>
      <c r="L1602" s="53">
        <f t="shared" si="267"/>
        <v>0</v>
      </c>
      <c r="M1602" s="53">
        <f t="shared" si="267"/>
        <v>0</v>
      </c>
      <c r="N1602" s="53">
        <f t="shared" si="268"/>
        <v>0</v>
      </c>
    </row>
    <row r="1603" spans="1:14" x14ac:dyDescent="0.2">
      <c r="A1603" s="58">
        <v>12</v>
      </c>
      <c r="B1603" s="61" t="s">
        <v>25</v>
      </c>
      <c r="C1603" s="53">
        <v>0</v>
      </c>
      <c r="D1603" s="53">
        <v>0</v>
      </c>
      <c r="E1603" s="53">
        <v>0</v>
      </c>
      <c r="F1603" s="53">
        <v>0</v>
      </c>
      <c r="G1603" s="53">
        <v>0</v>
      </c>
      <c r="H1603" s="53">
        <v>0</v>
      </c>
      <c r="I1603" s="53" t="e">
        <f t="shared" si="264"/>
        <v>#DIV/0!</v>
      </c>
      <c r="J1603" s="53" t="e">
        <f t="shared" si="265"/>
        <v>#DIV/0!</v>
      </c>
      <c r="K1603" s="53">
        <f t="shared" si="266"/>
        <v>0</v>
      </c>
      <c r="L1603" s="53">
        <f t="shared" si="267"/>
        <v>0</v>
      </c>
      <c r="M1603" s="53">
        <f t="shared" si="267"/>
        <v>0</v>
      </c>
      <c r="N1603" s="53" t="e">
        <f t="shared" si="268"/>
        <v>#DIV/0!</v>
      </c>
    </row>
    <row r="1604" spans="1:14" x14ac:dyDescent="0.2">
      <c r="A1604" s="58">
        <v>13</v>
      </c>
      <c r="B1604" s="61" t="s">
        <v>26</v>
      </c>
      <c r="C1604" s="53">
        <v>0</v>
      </c>
      <c r="D1604" s="53">
        <v>0</v>
      </c>
      <c r="E1604" s="53">
        <v>0</v>
      </c>
      <c r="F1604" s="53">
        <v>0</v>
      </c>
      <c r="G1604" s="53">
        <v>0</v>
      </c>
      <c r="H1604" s="53">
        <v>0</v>
      </c>
      <c r="I1604" s="53" t="e">
        <f t="shared" si="264"/>
        <v>#DIV/0!</v>
      </c>
      <c r="J1604" s="53" t="e">
        <f t="shared" si="265"/>
        <v>#DIV/0!</v>
      </c>
      <c r="K1604" s="53">
        <f t="shared" si="266"/>
        <v>0</v>
      </c>
      <c r="L1604" s="53">
        <f t="shared" si="267"/>
        <v>0</v>
      </c>
      <c r="M1604" s="53">
        <f t="shared" si="267"/>
        <v>0</v>
      </c>
      <c r="N1604" s="53" t="e">
        <f t="shared" si="268"/>
        <v>#DIV/0!</v>
      </c>
    </row>
    <row r="1605" spans="1:14" x14ac:dyDescent="0.2">
      <c r="A1605" s="58">
        <v>14</v>
      </c>
      <c r="B1605" s="61" t="s">
        <v>27</v>
      </c>
      <c r="C1605" s="53">
        <v>0</v>
      </c>
      <c r="D1605" s="53">
        <v>0</v>
      </c>
      <c r="E1605" s="53">
        <v>0</v>
      </c>
      <c r="F1605" s="53">
        <v>0</v>
      </c>
      <c r="G1605" s="53">
        <v>0</v>
      </c>
      <c r="H1605" s="53">
        <v>0</v>
      </c>
      <c r="I1605" s="53" t="e">
        <f t="shared" si="264"/>
        <v>#DIV/0!</v>
      </c>
      <c r="J1605" s="53" t="e">
        <f t="shared" si="265"/>
        <v>#DIV/0!</v>
      </c>
      <c r="K1605" s="53">
        <f t="shared" si="266"/>
        <v>0</v>
      </c>
      <c r="L1605" s="53">
        <f t="shared" si="267"/>
        <v>0</v>
      </c>
      <c r="M1605" s="53">
        <f t="shared" si="267"/>
        <v>0</v>
      </c>
      <c r="N1605" s="53" t="e">
        <f t="shared" si="268"/>
        <v>#DIV/0!</v>
      </c>
    </row>
    <row r="1606" spans="1:14" x14ac:dyDescent="0.2">
      <c r="A1606" s="58">
        <v>15</v>
      </c>
      <c r="B1606" s="61" t="s">
        <v>28</v>
      </c>
      <c r="C1606" s="53">
        <v>0</v>
      </c>
      <c r="D1606" s="53">
        <v>0</v>
      </c>
      <c r="E1606" s="53">
        <v>0</v>
      </c>
      <c r="F1606" s="53">
        <v>0</v>
      </c>
      <c r="G1606" s="53">
        <v>0</v>
      </c>
      <c r="H1606" s="53">
        <v>0</v>
      </c>
      <c r="I1606" s="53" t="e">
        <f t="shared" si="264"/>
        <v>#DIV/0!</v>
      </c>
      <c r="J1606" s="53" t="e">
        <f t="shared" si="265"/>
        <v>#DIV/0!</v>
      </c>
      <c r="K1606" s="53">
        <f t="shared" si="266"/>
        <v>0</v>
      </c>
      <c r="L1606" s="53">
        <f t="shared" si="267"/>
        <v>0</v>
      </c>
      <c r="M1606" s="53">
        <f t="shared" si="267"/>
        <v>0</v>
      </c>
      <c r="N1606" s="53" t="e">
        <f t="shared" si="268"/>
        <v>#DIV/0!</v>
      </c>
    </row>
    <row r="1607" spans="1:14" x14ac:dyDescent="0.2">
      <c r="A1607" s="58">
        <v>16</v>
      </c>
      <c r="B1607" s="61" t="s">
        <v>29</v>
      </c>
      <c r="C1607" s="53">
        <v>0</v>
      </c>
      <c r="D1607" s="53">
        <v>0</v>
      </c>
      <c r="E1607" s="53">
        <v>0</v>
      </c>
      <c r="F1607" s="53">
        <v>0</v>
      </c>
      <c r="G1607" s="53">
        <v>0</v>
      </c>
      <c r="H1607" s="53">
        <v>0</v>
      </c>
      <c r="I1607" s="53" t="e">
        <f t="shared" si="264"/>
        <v>#DIV/0!</v>
      </c>
      <c r="J1607" s="53" t="e">
        <f t="shared" si="265"/>
        <v>#DIV/0!</v>
      </c>
      <c r="K1607" s="53">
        <f t="shared" si="266"/>
        <v>0</v>
      </c>
      <c r="L1607" s="53">
        <f t="shared" si="267"/>
        <v>0</v>
      </c>
      <c r="M1607" s="53">
        <f t="shared" si="267"/>
        <v>0</v>
      </c>
      <c r="N1607" s="53" t="e">
        <f t="shared" si="268"/>
        <v>#DIV/0!</v>
      </c>
    </row>
    <row r="1608" spans="1:14" x14ac:dyDescent="0.2">
      <c r="A1608" s="58">
        <v>17</v>
      </c>
      <c r="B1608" s="61" t="s">
        <v>30</v>
      </c>
      <c r="C1608" s="53">
        <v>0</v>
      </c>
      <c r="D1608" s="53">
        <v>0</v>
      </c>
      <c r="E1608" s="53">
        <v>0</v>
      </c>
      <c r="F1608" s="53">
        <v>0</v>
      </c>
      <c r="G1608" s="53">
        <v>0</v>
      </c>
      <c r="H1608" s="53">
        <v>0</v>
      </c>
      <c r="I1608" s="53" t="e">
        <f>(F1608/C1608)*100</f>
        <v>#DIV/0!</v>
      </c>
      <c r="J1608" s="53" t="e">
        <f>(H1608/D1608)*100</f>
        <v>#DIV/0!</v>
      </c>
      <c r="K1608" s="53">
        <f>C1608+D1608</f>
        <v>0</v>
      </c>
      <c r="L1608" s="53">
        <f>E1608+G1608</f>
        <v>0</v>
      </c>
      <c r="M1608" s="53">
        <f>F1608+H1608</f>
        <v>0</v>
      </c>
      <c r="N1608" s="53" t="e">
        <f>(M1608/K1608)*100</f>
        <v>#DIV/0!</v>
      </c>
    </row>
    <row r="1609" spans="1:14" x14ac:dyDescent="0.2">
      <c r="A1609" s="58">
        <v>18</v>
      </c>
      <c r="B1609" s="65" t="s">
        <v>31</v>
      </c>
      <c r="C1609" s="53">
        <v>0</v>
      </c>
      <c r="D1609" s="53">
        <v>0</v>
      </c>
      <c r="E1609" s="53">
        <v>0</v>
      </c>
      <c r="F1609" s="53">
        <v>0</v>
      </c>
      <c r="G1609" s="53">
        <v>0</v>
      </c>
      <c r="H1609" s="53">
        <v>0</v>
      </c>
      <c r="I1609" s="53" t="e">
        <f>(F1609/C1609)*100</f>
        <v>#DIV/0!</v>
      </c>
      <c r="J1609" s="53" t="e">
        <f>(H1609/D1609)*100</f>
        <v>#DIV/0!</v>
      </c>
      <c r="K1609" s="53">
        <f>C1609+D1609</f>
        <v>0</v>
      </c>
      <c r="L1609" s="53">
        <f>E1609+G1609</f>
        <v>0</v>
      </c>
      <c r="M1609" s="53">
        <f>F1609+H1609</f>
        <v>0</v>
      </c>
      <c r="N1609" s="53" t="e">
        <f>(M1609/K1609)*100</f>
        <v>#DIV/0!</v>
      </c>
    </row>
    <row r="1610" spans="1:14" x14ac:dyDescent="0.2">
      <c r="A1610" s="58">
        <v>19</v>
      </c>
      <c r="B1610" s="61" t="s">
        <v>32</v>
      </c>
      <c r="C1610" s="53">
        <v>0</v>
      </c>
      <c r="D1610" s="53">
        <v>0</v>
      </c>
      <c r="E1610" s="53">
        <v>0</v>
      </c>
      <c r="F1610" s="53">
        <v>0</v>
      </c>
      <c r="G1610" s="53">
        <v>0</v>
      </c>
      <c r="H1610" s="53">
        <v>0</v>
      </c>
      <c r="I1610" s="53" t="e">
        <f t="shared" ref="I1610:I1614" si="269">(F1610/C1610)*100</f>
        <v>#DIV/0!</v>
      </c>
      <c r="J1610" s="53" t="e">
        <f t="shared" ref="J1610:J1614" si="270">(H1610/D1610)*100</f>
        <v>#DIV/0!</v>
      </c>
      <c r="K1610" s="53">
        <f t="shared" ref="K1610:K1614" si="271">C1610+D1610</f>
        <v>0</v>
      </c>
      <c r="L1610" s="53">
        <f t="shared" ref="L1610:M1614" si="272">E1610+G1610</f>
        <v>0</v>
      </c>
      <c r="M1610" s="53">
        <f t="shared" si="272"/>
        <v>0</v>
      </c>
      <c r="N1610" s="53" t="e">
        <f t="shared" ref="N1610:N1614" si="273">(M1610/K1610)*100</f>
        <v>#DIV/0!</v>
      </c>
    </row>
    <row r="1611" spans="1:14" x14ac:dyDescent="0.2">
      <c r="A1611" s="58">
        <v>20</v>
      </c>
      <c r="B1611" s="61" t="s">
        <v>33</v>
      </c>
      <c r="C1611" s="53">
        <v>0</v>
      </c>
      <c r="D1611" s="53">
        <v>0</v>
      </c>
      <c r="E1611" s="53">
        <v>0</v>
      </c>
      <c r="F1611" s="53">
        <v>0</v>
      </c>
      <c r="G1611" s="53">
        <v>0</v>
      </c>
      <c r="H1611" s="53">
        <v>0</v>
      </c>
      <c r="I1611" s="53" t="e">
        <f t="shared" si="269"/>
        <v>#DIV/0!</v>
      </c>
      <c r="J1611" s="53" t="e">
        <f t="shared" si="270"/>
        <v>#DIV/0!</v>
      </c>
      <c r="K1611" s="53">
        <f t="shared" si="271"/>
        <v>0</v>
      </c>
      <c r="L1611" s="53">
        <f t="shared" si="272"/>
        <v>0</v>
      </c>
      <c r="M1611" s="53">
        <f t="shared" si="272"/>
        <v>0</v>
      </c>
      <c r="N1611" s="53" t="e">
        <f t="shared" si="273"/>
        <v>#DIV/0!</v>
      </c>
    </row>
    <row r="1612" spans="1:14" x14ac:dyDescent="0.2">
      <c r="A1612" s="58">
        <v>21</v>
      </c>
      <c r="B1612" s="61" t="s">
        <v>34</v>
      </c>
      <c r="C1612" s="53">
        <v>0</v>
      </c>
      <c r="D1612" s="53">
        <v>0</v>
      </c>
      <c r="E1612" s="53">
        <v>0</v>
      </c>
      <c r="F1612" s="53">
        <v>0</v>
      </c>
      <c r="G1612" s="53">
        <v>0</v>
      </c>
      <c r="H1612" s="53">
        <v>0</v>
      </c>
      <c r="I1612" s="53" t="e">
        <f t="shared" si="269"/>
        <v>#DIV/0!</v>
      </c>
      <c r="J1612" s="53" t="e">
        <f t="shared" si="270"/>
        <v>#DIV/0!</v>
      </c>
      <c r="K1612" s="53">
        <f t="shared" si="271"/>
        <v>0</v>
      </c>
      <c r="L1612" s="53">
        <f t="shared" si="272"/>
        <v>0</v>
      </c>
      <c r="M1612" s="53">
        <f t="shared" si="272"/>
        <v>0</v>
      </c>
      <c r="N1612" s="53" t="e">
        <f t="shared" si="273"/>
        <v>#DIV/0!</v>
      </c>
    </row>
    <row r="1613" spans="1:14" x14ac:dyDescent="0.2">
      <c r="A1613" s="58">
        <v>22</v>
      </c>
      <c r="B1613" s="61" t="s">
        <v>35</v>
      </c>
      <c r="C1613" s="53">
        <v>0</v>
      </c>
      <c r="D1613" s="53">
        <v>0</v>
      </c>
      <c r="E1613" s="53">
        <v>0</v>
      </c>
      <c r="F1613" s="53">
        <v>0</v>
      </c>
      <c r="G1613" s="53">
        <v>0</v>
      </c>
      <c r="H1613" s="53">
        <v>0</v>
      </c>
      <c r="I1613" s="53" t="e">
        <f t="shared" si="269"/>
        <v>#DIV/0!</v>
      </c>
      <c r="J1613" s="53" t="e">
        <f t="shared" si="270"/>
        <v>#DIV/0!</v>
      </c>
      <c r="K1613" s="53">
        <f t="shared" si="271"/>
        <v>0</v>
      </c>
      <c r="L1613" s="53">
        <f t="shared" si="272"/>
        <v>0</v>
      </c>
      <c r="M1613" s="53">
        <f t="shared" si="272"/>
        <v>0</v>
      </c>
      <c r="N1613" s="53" t="e">
        <f t="shared" si="273"/>
        <v>#DIV/0!</v>
      </c>
    </row>
    <row r="1614" spans="1:14" x14ac:dyDescent="0.2">
      <c r="A1614" s="58">
        <v>23</v>
      </c>
      <c r="B1614" s="61" t="s">
        <v>36</v>
      </c>
      <c r="C1614" s="53">
        <v>0</v>
      </c>
      <c r="D1614" s="53">
        <v>0</v>
      </c>
      <c r="E1614" s="53">
        <v>0</v>
      </c>
      <c r="F1614" s="53">
        <v>0</v>
      </c>
      <c r="G1614" s="53">
        <v>0</v>
      </c>
      <c r="H1614" s="53">
        <v>0</v>
      </c>
      <c r="I1614" s="53" t="e">
        <f t="shared" si="269"/>
        <v>#DIV/0!</v>
      </c>
      <c r="J1614" s="53" t="e">
        <f t="shared" si="270"/>
        <v>#DIV/0!</v>
      </c>
      <c r="K1614" s="53">
        <f t="shared" si="271"/>
        <v>0</v>
      </c>
      <c r="L1614" s="53">
        <f t="shared" si="272"/>
        <v>0</v>
      </c>
      <c r="M1614" s="53">
        <f t="shared" si="272"/>
        <v>0</v>
      </c>
      <c r="N1614" s="53" t="e">
        <f t="shared" si="273"/>
        <v>#DIV/0!</v>
      </c>
    </row>
    <row r="1615" spans="1:14" x14ac:dyDescent="0.2">
      <c r="A1615" s="58">
        <v>24</v>
      </c>
      <c r="B1615" s="59" t="s">
        <v>37</v>
      </c>
      <c r="C1615" s="53">
        <v>0</v>
      </c>
      <c r="D1615" s="53">
        <v>0</v>
      </c>
      <c r="E1615" s="53">
        <v>0</v>
      </c>
      <c r="F1615" s="53">
        <v>0</v>
      </c>
      <c r="G1615" s="53">
        <v>0</v>
      </c>
      <c r="H1615" s="53">
        <v>0</v>
      </c>
      <c r="I1615" s="53" t="e">
        <f>(F1615/C1615)*100</f>
        <v>#DIV/0!</v>
      </c>
      <c r="J1615" s="53" t="e">
        <f>(H1615/D1615)*100</f>
        <v>#DIV/0!</v>
      </c>
      <c r="K1615" s="53">
        <f>C1615+D1615</f>
        <v>0</v>
      </c>
      <c r="L1615" s="53">
        <f>E1615+G1615</f>
        <v>0</v>
      </c>
      <c r="M1615" s="53">
        <f>F1615+H1615</f>
        <v>0</v>
      </c>
      <c r="N1615" s="53" t="e">
        <f>(M1615/K1615)*100</f>
        <v>#DIV/0!</v>
      </c>
    </row>
    <row r="1616" spans="1:14" x14ac:dyDescent="0.2">
      <c r="A1616" s="58">
        <v>25</v>
      </c>
      <c r="B1616" s="61" t="s">
        <v>38</v>
      </c>
      <c r="C1616" s="53">
        <v>0</v>
      </c>
      <c r="D1616" s="53">
        <v>0</v>
      </c>
      <c r="E1616" s="53">
        <v>0</v>
      </c>
      <c r="F1616" s="53">
        <v>0</v>
      </c>
      <c r="G1616" s="53">
        <v>0</v>
      </c>
      <c r="H1616" s="53">
        <v>0</v>
      </c>
      <c r="I1616" s="53" t="e">
        <f t="shared" ref="I1616:I1628" si="274">(F1616/C1616)*100</f>
        <v>#DIV/0!</v>
      </c>
      <c r="J1616" s="53" t="e">
        <f t="shared" ref="J1616:J1628" si="275">(H1616/D1616)*100</f>
        <v>#DIV/0!</v>
      </c>
      <c r="K1616" s="53">
        <f t="shared" ref="K1616:K1628" si="276">C1616+D1616</f>
        <v>0</v>
      </c>
      <c r="L1616" s="53">
        <f t="shared" ref="L1616:M1628" si="277">E1616+G1616</f>
        <v>0</v>
      </c>
      <c r="M1616" s="53">
        <f t="shared" si="277"/>
        <v>0</v>
      </c>
      <c r="N1616" s="53" t="e">
        <f t="shared" ref="N1616:N1628" si="278">(M1616/K1616)*100</f>
        <v>#DIV/0!</v>
      </c>
    </row>
    <row r="1617" spans="1:14" x14ac:dyDescent="0.2">
      <c r="A1617" s="58">
        <v>26</v>
      </c>
      <c r="B1617" s="61" t="s">
        <v>39</v>
      </c>
      <c r="C1617" s="53">
        <v>0</v>
      </c>
      <c r="D1617" s="53">
        <v>0</v>
      </c>
      <c r="E1617" s="53">
        <v>0</v>
      </c>
      <c r="F1617" s="53">
        <v>0</v>
      </c>
      <c r="G1617" s="53">
        <v>0</v>
      </c>
      <c r="H1617" s="53">
        <v>0</v>
      </c>
      <c r="I1617" s="53" t="e">
        <f t="shared" si="274"/>
        <v>#DIV/0!</v>
      </c>
      <c r="J1617" s="53" t="e">
        <f t="shared" si="275"/>
        <v>#DIV/0!</v>
      </c>
      <c r="K1617" s="53">
        <f t="shared" si="276"/>
        <v>0</v>
      </c>
      <c r="L1617" s="53">
        <f t="shared" si="277"/>
        <v>0</v>
      </c>
      <c r="M1617" s="53">
        <f t="shared" si="277"/>
        <v>0</v>
      </c>
      <c r="N1617" s="53" t="e">
        <f t="shared" si="278"/>
        <v>#DIV/0!</v>
      </c>
    </row>
    <row r="1618" spans="1:14" x14ac:dyDescent="0.2">
      <c r="A1618" s="58">
        <v>27</v>
      </c>
      <c r="B1618" s="61" t="s">
        <v>40</v>
      </c>
      <c r="C1618" s="53">
        <v>0</v>
      </c>
      <c r="D1618" s="53">
        <v>0</v>
      </c>
      <c r="E1618" s="53">
        <v>0</v>
      </c>
      <c r="F1618" s="53">
        <v>0</v>
      </c>
      <c r="G1618" s="53">
        <v>0</v>
      </c>
      <c r="H1618" s="53">
        <v>0</v>
      </c>
      <c r="I1618" s="53" t="e">
        <f t="shared" si="274"/>
        <v>#DIV/0!</v>
      </c>
      <c r="J1618" s="53" t="e">
        <f t="shared" si="275"/>
        <v>#DIV/0!</v>
      </c>
      <c r="K1618" s="53">
        <f t="shared" si="276"/>
        <v>0</v>
      </c>
      <c r="L1618" s="53">
        <f t="shared" si="277"/>
        <v>0</v>
      </c>
      <c r="M1618" s="53">
        <f t="shared" si="277"/>
        <v>0</v>
      </c>
      <c r="N1618" s="53" t="e">
        <f t="shared" si="278"/>
        <v>#DIV/0!</v>
      </c>
    </row>
    <row r="1619" spans="1:14" x14ac:dyDescent="0.2">
      <c r="A1619" s="58">
        <v>28</v>
      </c>
      <c r="B1619" s="61" t="s">
        <v>41</v>
      </c>
      <c r="C1619" s="53">
        <v>0</v>
      </c>
      <c r="D1619" s="53">
        <v>0</v>
      </c>
      <c r="E1619" s="53">
        <v>0</v>
      </c>
      <c r="F1619" s="53">
        <v>0</v>
      </c>
      <c r="G1619" s="53">
        <v>0</v>
      </c>
      <c r="H1619" s="53">
        <v>0</v>
      </c>
      <c r="I1619" s="53" t="e">
        <f t="shared" si="274"/>
        <v>#DIV/0!</v>
      </c>
      <c r="J1619" s="53" t="e">
        <f t="shared" si="275"/>
        <v>#DIV/0!</v>
      </c>
      <c r="K1619" s="53">
        <f t="shared" si="276"/>
        <v>0</v>
      </c>
      <c r="L1619" s="53">
        <f t="shared" si="277"/>
        <v>0</v>
      </c>
      <c r="M1619" s="53">
        <f t="shared" si="277"/>
        <v>0</v>
      </c>
      <c r="N1619" s="53" t="e">
        <f t="shared" si="278"/>
        <v>#DIV/0!</v>
      </c>
    </row>
    <row r="1620" spans="1:14" x14ac:dyDescent="0.2">
      <c r="A1620" s="58">
        <v>29</v>
      </c>
      <c r="B1620" s="61" t="s">
        <v>42</v>
      </c>
      <c r="C1620" s="53">
        <v>0</v>
      </c>
      <c r="D1620" s="53">
        <v>0</v>
      </c>
      <c r="E1620" s="53">
        <v>0</v>
      </c>
      <c r="F1620" s="53">
        <v>0</v>
      </c>
      <c r="G1620" s="53">
        <v>0</v>
      </c>
      <c r="H1620" s="53">
        <v>0</v>
      </c>
      <c r="I1620" s="53" t="e">
        <f t="shared" si="274"/>
        <v>#DIV/0!</v>
      </c>
      <c r="J1620" s="53" t="e">
        <f t="shared" si="275"/>
        <v>#DIV/0!</v>
      </c>
      <c r="K1620" s="53">
        <f t="shared" si="276"/>
        <v>0</v>
      </c>
      <c r="L1620" s="53">
        <f t="shared" si="277"/>
        <v>0</v>
      </c>
      <c r="M1620" s="53">
        <f t="shared" si="277"/>
        <v>0</v>
      </c>
      <c r="N1620" s="53" t="e">
        <f t="shared" si="278"/>
        <v>#DIV/0!</v>
      </c>
    </row>
    <row r="1621" spans="1:14" x14ac:dyDescent="0.2">
      <c r="A1621" s="58">
        <v>30</v>
      </c>
      <c r="B1621" s="61" t="s">
        <v>43</v>
      </c>
      <c r="C1621" s="53">
        <v>0</v>
      </c>
      <c r="D1621" s="53">
        <v>0</v>
      </c>
      <c r="E1621" s="53">
        <v>0</v>
      </c>
      <c r="F1621" s="53">
        <v>0</v>
      </c>
      <c r="G1621" s="53">
        <v>0</v>
      </c>
      <c r="H1621" s="53">
        <v>0</v>
      </c>
      <c r="I1621" s="53" t="e">
        <f t="shared" si="274"/>
        <v>#DIV/0!</v>
      </c>
      <c r="J1621" s="53" t="e">
        <f t="shared" si="275"/>
        <v>#DIV/0!</v>
      </c>
      <c r="K1621" s="53">
        <f t="shared" si="276"/>
        <v>0</v>
      </c>
      <c r="L1621" s="53">
        <f t="shared" si="277"/>
        <v>0</v>
      </c>
      <c r="M1621" s="53">
        <f t="shared" si="277"/>
        <v>0</v>
      </c>
      <c r="N1621" s="53" t="e">
        <f t="shared" si="278"/>
        <v>#DIV/0!</v>
      </c>
    </row>
    <row r="1622" spans="1:14" x14ac:dyDescent="0.2">
      <c r="A1622" s="58">
        <v>31</v>
      </c>
      <c r="B1622" s="61" t="s">
        <v>44</v>
      </c>
      <c r="C1622" s="53">
        <v>0</v>
      </c>
      <c r="D1622" s="53">
        <v>0</v>
      </c>
      <c r="E1622" s="53">
        <v>0</v>
      </c>
      <c r="F1622" s="53">
        <v>0</v>
      </c>
      <c r="G1622" s="53">
        <v>0</v>
      </c>
      <c r="H1622" s="53">
        <v>0</v>
      </c>
      <c r="I1622" s="53" t="e">
        <f t="shared" si="274"/>
        <v>#DIV/0!</v>
      </c>
      <c r="J1622" s="53" t="e">
        <f t="shared" si="275"/>
        <v>#DIV/0!</v>
      </c>
      <c r="K1622" s="53">
        <f t="shared" si="276"/>
        <v>0</v>
      </c>
      <c r="L1622" s="53">
        <f t="shared" si="277"/>
        <v>0</v>
      </c>
      <c r="M1622" s="53">
        <f t="shared" si="277"/>
        <v>0</v>
      </c>
      <c r="N1622" s="53" t="e">
        <f t="shared" si="278"/>
        <v>#DIV/0!</v>
      </c>
    </row>
    <row r="1623" spans="1:14" x14ac:dyDescent="0.2">
      <c r="A1623" s="58">
        <v>32</v>
      </c>
      <c r="B1623" s="61" t="s">
        <v>45</v>
      </c>
      <c r="C1623" s="53">
        <v>0</v>
      </c>
      <c r="D1623" s="53">
        <v>0</v>
      </c>
      <c r="E1623" s="53">
        <v>0</v>
      </c>
      <c r="F1623" s="53">
        <v>0</v>
      </c>
      <c r="G1623" s="53">
        <v>0</v>
      </c>
      <c r="H1623" s="53">
        <v>0</v>
      </c>
      <c r="I1623" s="53" t="e">
        <f t="shared" si="274"/>
        <v>#DIV/0!</v>
      </c>
      <c r="J1623" s="53" t="e">
        <f t="shared" si="275"/>
        <v>#DIV/0!</v>
      </c>
      <c r="K1623" s="53">
        <f t="shared" si="276"/>
        <v>0</v>
      </c>
      <c r="L1623" s="53">
        <f t="shared" si="277"/>
        <v>0</v>
      </c>
      <c r="M1623" s="53">
        <f t="shared" si="277"/>
        <v>0</v>
      </c>
      <c r="N1623" s="53" t="e">
        <f t="shared" si="278"/>
        <v>#DIV/0!</v>
      </c>
    </row>
    <row r="1624" spans="1:14" x14ac:dyDescent="0.2">
      <c r="A1624" s="58">
        <v>33</v>
      </c>
      <c r="B1624" s="61" t="s">
        <v>46</v>
      </c>
      <c r="C1624" s="53">
        <v>0</v>
      </c>
      <c r="D1624" s="53">
        <v>0</v>
      </c>
      <c r="E1624" s="53">
        <v>0</v>
      </c>
      <c r="F1624" s="53">
        <v>0</v>
      </c>
      <c r="G1624" s="53">
        <v>0</v>
      </c>
      <c r="H1624" s="53">
        <v>0</v>
      </c>
      <c r="I1624" s="53" t="e">
        <f t="shared" si="274"/>
        <v>#DIV/0!</v>
      </c>
      <c r="J1624" s="53" t="e">
        <f t="shared" si="275"/>
        <v>#DIV/0!</v>
      </c>
      <c r="K1624" s="53">
        <f t="shared" si="276"/>
        <v>0</v>
      </c>
      <c r="L1624" s="53">
        <f t="shared" si="277"/>
        <v>0</v>
      </c>
      <c r="M1624" s="53">
        <f t="shared" si="277"/>
        <v>0</v>
      </c>
      <c r="N1624" s="53" t="e">
        <f t="shared" si="278"/>
        <v>#DIV/0!</v>
      </c>
    </row>
    <row r="1625" spans="1:14" x14ac:dyDescent="0.2">
      <c r="A1625" s="58">
        <v>34</v>
      </c>
      <c r="B1625" s="61" t="s">
        <v>47</v>
      </c>
      <c r="C1625" s="53">
        <v>544.09325678354833</v>
      </c>
      <c r="D1625" s="53">
        <v>61.156743216451673</v>
      </c>
      <c r="E1625" s="53">
        <v>0</v>
      </c>
      <c r="F1625" s="53">
        <v>0</v>
      </c>
      <c r="G1625" s="53">
        <v>0</v>
      </c>
      <c r="H1625" s="53">
        <v>0</v>
      </c>
      <c r="I1625" s="53">
        <f t="shared" si="274"/>
        <v>0</v>
      </c>
      <c r="J1625" s="53">
        <f t="shared" si="275"/>
        <v>0</v>
      </c>
      <c r="K1625" s="53">
        <f t="shared" si="276"/>
        <v>605.25</v>
      </c>
      <c r="L1625" s="53">
        <f t="shared" si="277"/>
        <v>0</v>
      </c>
      <c r="M1625" s="53">
        <f t="shared" si="277"/>
        <v>0</v>
      </c>
      <c r="N1625" s="53">
        <f t="shared" si="278"/>
        <v>0</v>
      </c>
    </row>
    <row r="1626" spans="1:14" x14ac:dyDescent="0.2">
      <c r="A1626" s="58">
        <v>35</v>
      </c>
      <c r="B1626" s="61" t="s">
        <v>48</v>
      </c>
      <c r="C1626" s="53">
        <v>0</v>
      </c>
      <c r="D1626" s="53">
        <v>0</v>
      </c>
      <c r="E1626" s="53">
        <v>0</v>
      </c>
      <c r="F1626" s="53">
        <v>0</v>
      </c>
      <c r="G1626" s="53">
        <v>0</v>
      </c>
      <c r="H1626" s="53">
        <v>0</v>
      </c>
      <c r="I1626" s="53" t="e">
        <f t="shared" si="274"/>
        <v>#DIV/0!</v>
      </c>
      <c r="J1626" s="53" t="e">
        <f t="shared" si="275"/>
        <v>#DIV/0!</v>
      </c>
      <c r="K1626" s="53">
        <f t="shared" si="276"/>
        <v>0</v>
      </c>
      <c r="L1626" s="53">
        <f t="shared" si="277"/>
        <v>0</v>
      </c>
      <c r="M1626" s="53">
        <f t="shared" si="277"/>
        <v>0</v>
      </c>
      <c r="N1626" s="53" t="e">
        <f t="shared" si="278"/>
        <v>#DIV/0!</v>
      </c>
    </row>
    <row r="1627" spans="1:14" x14ac:dyDescent="0.2">
      <c r="A1627" s="58">
        <v>36</v>
      </c>
      <c r="B1627" s="61" t="s">
        <v>49</v>
      </c>
      <c r="C1627" s="53">
        <v>0</v>
      </c>
      <c r="D1627" s="53">
        <v>0</v>
      </c>
      <c r="E1627" s="53">
        <v>0</v>
      </c>
      <c r="F1627" s="53">
        <v>0</v>
      </c>
      <c r="G1627" s="53">
        <v>0</v>
      </c>
      <c r="H1627" s="53">
        <v>0</v>
      </c>
      <c r="I1627" s="53" t="e">
        <f t="shared" si="274"/>
        <v>#DIV/0!</v>
      </c>
      <c r="J1627" s="53" t="e">
        <f t="shared" si="275"/>
        <v>#DIV/0!</v>
      </c>
      <c r="K1627" s="53">
        <f t="shared" si="276"/>
        <v>0</v>
      </c>
      <c r="L1627" s="53">
        <f t="shared" si="277"/>
        <v>0</v>
      </c>
      <c r="M1627" s="53">
        <f t="shared" si="277"/>
        <v>0</v>
      </c>
      <c r="N1627" s="53" t="e">
        <f t="shared" si="278"/>
        <v>#DIV/0!</v>
      </c>
    </row>
    <row r="1628" spans="1:14" x14ac:dyDescent="0.2">
      <c r="A1628" s="66"/>
      <c r="B1628" s="67" t="s">
        <v>6</v>
      </c>
      <c r="C1628" s="54">
        <f t="shared" ref="C1628:H1628" si="279">SUM(C1592:C1627)</f>
        <v>618.89470803982977</v>
      </c>
      <c r="D1628" s="54">
        <f t="shared" si="279"/>
        <v>72.875291960170273</v>
      </c>
      <c r="E1628" s="54">
        <f t="shared" si="279"/>
        <v>0</v>
      </c>
      <c r="F1628" s="54">
        <f t="shared" si="279"/>
        <v>0</v>
      </c>
      <c r="G1628" s="54">
        <f t="shared" si="279"/>
        <v>0</v>
      </c>
      <c r="H1628" s="54">
        <f t="shared" si="279"/>
        <v>0</v>
      </c>
      <c r="I1628" s="54">
        <f t="shared" si="274"/>
        <v>0</v>
      </c>
      <c r="J1628" s="54">
        <f t="shared" si="275"/>
        <v>0</v>
      </c>
      <c r="K1628" s="54">
        <f t="shared" si="276"/>
        <v>691.77</v>
      </c>
      <c r="L1628" s="54">
        <f t="shared" si="277"/>
        <v>0</v>
      </c>
      <c r="M1628" s="54">
        <f t="shared" si="277"/>
        <v>0</v>
      </c>
      <c r="N1628" s="54">
        <f t="shared" si="278"/>
        <v>0</v>
      </c>
    </row>
    <row r="1629" spans="1:14" ht="20.25" x14ac:dyDescent="0.2">
      <c r="A1629" s="109" t="s">
        <v>180</v>
      </c>
      <c r="B1629" s="109"/>
      <c r="C1629" s="109"/>
      <c r="D1629" s="109"/>
      <c r="E1629" s="109"/>
      <c r="F1629" s="109"/>
      <c r="G1629" s="109"/>
      <c r="H1629" s="109"/>
      <c r="I1629" s="109"/>
      <c r="J1629" s="109"/>
      <c r="K1629" s="109"/>
      <c r="L1629" s="109"/>
      <c r="M1629" s="109"/>
      <c r="N1629" s="109"/>
    </row>
    <row r="1630" spans="1:14" x14ac:dyDescent="0.2">
      <c r="A1630" s="110"/>
      <c r="B1630" s="110"/>
      <c r="C1630" s="110"/>
      <c r="D1630" s="110"/>
      <c r="E1630" s="110"/>
      <c r="F1630" s="110"/>
      <c r="G1630" s="110"/>
      <c r="H1630" s="110"/>
      <c r="I1630" s="110"/>
      <c r="J1630" s="110"/>
      <c r="K1630" s="110"/>
      <c r="L1630" s="110"/>
      <c r="M1630" s="110"/>
      <c r="N1630" s="110"/>
    </row>
    <row r="1631" spans="1:14" ht="15.75" x14ac:dyDescent="0.2">
      <c r="A1631" s="111" t="str">
        <f>A223</f>
        <v>Disbursements under Crop Loans - 30.09.2020</v>
      </c>
      <c r="B1631" s="111"/>
      <c r="C1631" s="111"/>
      <c r="D1631" s="111"/>
      <c r="E1631" s="111"/>
      <c r="F1631" s="111"/>
      <c r="G1631" s="111"/>
      <c r="H1631" s="111"/>
      <c r="I1631" s="111"/>
      <c r="J1631" s="111"/>
      <c r="K1631" s="111"/>
      <c r="L1631" s="111"/>
      <c r="M1631" s="111"/>
      <c r="N1631" s="111"/>
    </row>
    <row r="1632" spans="1:14" x14ac:dyDescent="0.2">
      <c r="A1632" s="56"/>
      <c r="B1632" s="56"/>
      <c r="C1632" s="56"/>
      <c r="D1632" s="56"/>
      <c r="E1632" s="56"/>
      <c r="F1632" s="56"/>
      <c r="G1632" s="56"/>
      <c r="H1632" s="56"/>
      <c r="I1632" s="56"/>
      <c r="J1632" s="56"/>
      <c r="K1632" s="112" t="s">
        <v>2</v>
      </c>
      <c r="L1632" s="112"/>
      <c r="M1632" s="112"/>
      <c r="N1632" s="112"/>
    </row>
    <row r="1633" spans="1:14" x14ac:dyDescent="0.2">
      <c r="A1633" s="113" t="s">
        <v>3</v>
      </c>
      <c r="B1633" s="113" t="s">
        <v>56</v>
      </c>
      <c r="C1633" s="102" t="str">
        <f>C225</f>
        <v>Crop Loan Target 
ACP 2020-21</v>
      </c>
      <c r="D1633" s="102"/>
      <c r="E1633" s="116" t="str">
        <f>E225</f>
        <v>Cumulative Achievement from 
01.04.2020</v>
      </c>
      <c r="F1633" s="117"/>
      <c r="G1633" s="117"/>
      <c r="H1633" s="118"/>
      <c r="I1633" s="102" t="s">
        <v>5</v>
      </c>
      <c r="J1633" s="102"/>
      <c r="K1633" s="102" t="s">
        <v>6</v>
      </c>
      <c r="L1633" s="102"/>
      <c r="M1633" s="102"/>
      <c r="N1633" s="102"/>
    </row>
    <row r="1634" spans="1:14" x14ac:dyDescent="0.2">
      <c r="A1634" s="114"/>
      <c r="B1634" s="114"/>
      <c r="C1634" s="103" t="s">
        <v>7</v>
      </c>
      <c r="D1634" s="103" t="s">
        <v>8</v>
      </c>
      <c r="E1634" s="105" t="s">
        <v>7</v>
      </c>
      <c r="F1634" s="106"/>
      <c r="G1634" s="105" t="s">
        <v>8</v>
      </c>
      <c r="H1634" s="106"/>
      <c r="I1634" s="103" t="s">
        <v>7</v>
      </c>
      <c r="J1634" s="103" t="s">
        <v>8</v>
      </c>
      <c r="K1634" s="103" t="s">
        <v>9</v>
      </c>
      <c r="L1634" s="107" t="s">
        <v>10</v>
      </c>
      <c r="M1634" s="107"/>
      <c r="N1634" s="103" t="s">
        <v>11</v>
      </c>
    </row>
    <row r="1635" spans="1:14" x14ac:dyDescent="0.2">
      <c r="A1635" s="115"/>
      <c r="B1635" s="115"/>
      <c r="C1635" s="104"/>
      <c r="D1635" s="104"/>
      <c r="E1635" s="57" t="s">
        <v>12</v>
      </c>
      <c r="F1635" s="57" t="s">
        <v>13</v>
      </c>
      <c r="G1635" s="57" t="s">
        <v>12</v>
      </c>
      <c r="H1635" s="57" t="s">
        <v>13</v>
      </c>
      <c r="I1635" s="104"/>
      <c r="J1635" s="104"/>
      <c r="K1635" s="104"/>
      <c r="L1635" s="57" t="s">
        <v>12</v>
      </c>
      <c r="M1635" s="57" t="s">
        <v>13</v>
      </c>
      <c r="N1635" s="104"/>
    </row>
    <row r="1636" spans="1:14" x14ac:dyDescent="0.2">
      <c r="A1636" s="58">
        <v>1</v>
      </c>
      <c r="B1636" s="61" t="s">
        <v>14</v>
      </c>
      <c r="C1636" s="53">
        <v>0</v>
      </c>
      <c r="D1636" s="53">
        <v>0</v>
      </c>
      <c r="E1636" s="53">
        <v>0</v>
      </c>
      <c r="F1636" s="53">
        <v>0</v>
      </c>
      <c r="G1636" s="53">
        <v>0</v>
      </c>
      <c r="H1636" s="53">
        <v>0</v>
      </c>
      <c r="I1636" s="53" t="e">
        <f t="shared" ref="I1636:I1651" si="280">(F1636/C1636)*100</f>
        <v>#DIV/0!</v>
      </c>
      <c r="J1636" s="53" t="e">
        <f t="shared" ref="J1636:J1651" si="281">(H1636/D1636)*100</f>
        <v>#DIV/0!</v>
      </c>
      <c r="K1636" s="53">
        <f t="shared" ref="K1636:K1651" si="282">C1636+D1636</f>
        <v>0</v>
      </c>
      <c r="L1636" s="53">
        <f t="shared" ref="L1636:M1651" si="283">E1636+G1636</f>
        <v>0</v>
      </c>
      <c r="M1636" s="53">
        <f t="shared" si="283"/>
        <v>0</v>
      </c>
      <c r="N1636" s="53" t="e">
        <f t="shared" ref="N1636:N1651" si="284">(M1636/K1636)*100</f>
        <v>#DIV/0!</v>
      </c>
    </row>
    <row r="1637" spans="1:14" x14ac:dyDescent="0.2">
      <c r="A1637" s="58">
        <v>2</v>
      </c>
      <c r="B1637" s="61" t="s">
        <v>15</v>
      </c>
      <c r="C1637" s="53">
        <v>0</v>
      </c>
      <c r="D1637" s="53">
        <v>0</v>
      </c>
      <c r="E1637" s="53">
        <v>0</v>
      </c>
      <c r="F1637" s="53">
        <v>0</v>
      </c>
      <c r="G1637" s="53">
        <v>0</v>
      </c>
      <c r="H1637" s="53">
        <v>0</v>
      </c>
      <c r="I1637" s="53" t="e">
        <f t="shared" si="280"/>
        <v>#DIV/0!</v>
      </c>
      <c r="J1637" s="53" t="e">
        <f t="shared" si="281"/>
        <v>#DIV/0!</v>
      </c>
      <c r="K1637" s="53">
        <f t="shared" si="282"/>
        <v>0</v>
      </c>
      <c r="L1637" s="53">
        <f t="shared" si="283"/>
        <v>0</v>
      </c>
      <c r="M1637" s="53">
        <f t="shared" si="283"/>
        <v>0</v>
      </c>
      <c r="N1637" s="53" t="e">
        <f t="shared" si="284"/>
        <v>#DIV/0!</v>
      </c>
    </row>
    <row r="1638" spans="1:14" x14ac:dyDescent="0.2">
      <c r="A1638" s="58">
        <v>3</v>
      </c>
      <c r="B1638" s="61" t="s">
        <v>16</v>
      </c>
      <c r="C1638" s="53">
        <v>0</v>
      </c>
      <c r="D1638" s="53">
        <v>0</v>
      </c>
      <c r="E1638" s="53">
        <v>0</v>
      </c>
      <c r="F1638" s="53">
        <v>0</v>
      </c>
      <c r="G1638" s="53">
        <v>0</v>
      </c>
      <c r="H1638" s="53">
        <v>0</v>
      </c>
      <c r="I1638" s="53" t="e">
        <f t="shared" si="280"/>
        <v>#DIV/0!</v>
      </c>
      <c r="J1638" s="53" t="e">
        <f t="shared" si="281"/>
        <v>#DIV/0!</v>
      </c>
      <c r="K1638" s="53">
        <f t="shared" si="282"/>
        <v>0</v>
      </c>
      <c r="L1638" s="53">
        <f t="shared" si="283"/>
        <v>0</v>
      </c>
      <c r="M1638" s="53">
        <f t="shared" si="283"/>
        <v>0</v>
      </c>
      <c r="N1638" s="53" t="e">
        <f t="shared" si="284"/>
        <v>#DIV/0!</v>
      </c>
    </row>
    <row r="1639" spans="1:14" x14ac:dyDescent="0.2">
      <c r="A1639" s="58">
        <v>4</v>
      </c>
      <c r="B1639" s="61" t="s">
        <v>17</v>
      </c>
      <c r="C1639" s="53">
        <v>0</v>
      </c>
      <c r="D1639" s="53">
        <v>0</v>
      </c>
      <c r="E1639" s="53">
        <v>0</v>
      </c>
      <c r="F1639" s="53">
        <v>0</v>
      </c>
      <c r="G1639" s="53">
        <v>0</v>
      </c>
      <c r="H1639" s="53">
        <v>0</v>
      </c>
      <c r="I1639" s="53" t="e">
        <f t="shared" si="280"/>
        <v>#DIV/0!</v>
      </c>
      <c r="J1639" s="53" t="e">
        <f t="shared" si="281"/>
        <v>#DIV/0!</v>
      </c>
      <c r="K1639" s="53">
        <f t="shared" si="282"/>
        <v>0</v>
      </c>
      <c r="L1639" s="53">
        <f t="shared" si="283"/>
        <v>0</v>
      </c>
      <c r="M1639" s="53">
        <f t="shared" si="283"/>
        <v>0</v>
      </c>
      <c r="N1639" s="53" t="e">
        <f t="shared" si="284"/>
        <v>#DIV/0!</v>
      </c>
    </row>
    <row r="1640" spans="1:14" x14ac:dyDescent="0.2">
      <c r="A1640" s="58">
        <v>5</v>
      </c>
      <c r="B1640" s="61" t="s">
        <v>18</v>
      </c>
      <c r="C1640" s="53">
        <v>0</v>
      </c>
      <c r="D1640" s="53">
        <v>0</v>
      </c>
      <c r="E1640" s="53">
        <v>0</v>
      </c>
      <c r="F1640" s="53">
        <v>0</v>
      </c>
      <c r="G1640" s="53">
        <v>0</v>
      </c>
      <c r="H1640" s="53">
        <v>0</v>
      </c>
      <c r="I1640" s="53" t="e">
        <f t="shared" si="280"/>
        <v>#DIV/0!</v>
      </c>
      <c r="J1640" s="53" t="e">
        <f t="shared" si="281"/>
        <v>#DIV/0!</v>
      </c>
      <c r="K1640" s="53">
        <f t="shared" si="282"/>
        <v>0</v>
      </c>
      <c r="L1640" s="53">
        <f t="shared" si="283"/>
        <v>0</v>
      </c>
      <c r="M1640" s="53">
        <f t="shared" si="283"/>
        <v>0</v>
      </c>
      <c r="N1640" s="53" t="e">
        <f t="shared" si="284"/>
        <v>#DIV/0!</v>
      </c>
    </row>
    <row r="1641" spans="1:14" x14ac:dyDescent="0.2">
      <c r="A1641" s="58">
        <v>6</v>
      </c>
      <c r="B1641" s="61" t="s">
        <v>19</v>
      </c>
      <c r="C1641" s="53">
        <v>0</v>
      </c>
      <c r="D1641" s="53">
        <v>0</v>
      </c>
      <c r="E1641" s="53">
        <v>0</v>
      </c>
      <c r="F1641" s="53">
        <v>0</v>
      </c>
      <c r="G1641" s="53">
        <v>0</v>
      </c>
      <c r="H1641" s="53">
        <v>0</v>
      </c>
      <c r="I1641" s="53" t="e">
        <f t="shared" si="280"/>
        <v>#DIV/0!</v>
      </c>
      <c r="J1641" s="53" t="e">
        <f t="shared" si="281"/>
        <v>#DIV/0!</v>
      </c>
      <c r="K1641" s="53">
        <f t="shared" si="282"/>
        <v>0</v>
      </c>
      <c r="L1641" s="53">
        <f t="shared" si="283"/>
        <v>0</v>
      </c>
      <c r="M1641" s="53">
        <f t="shared" si="283"/>
        <v>0</v>
      </c>
      <c r="N1641" s="53" t="e">
        <f t="shared" si="284"/>
        <v>#DIV/0!</v>
      </c>
    </row>
    <row r="1642" spans="1:14" x14ac:dyDescent="0.2">
      <c r="A1642" s="58">
        <v>7</v>
      </c>
      <c r="B1642" s="61" t="s">
        <v>20</v>
      </c>
      <c r="C1642" s="53">
        <v>0</v>
      </c>
      <c r="D1642" s="53">
        <v>0</v>
      </c>
      <c r="E1642" s="53">
        <v>0</v>
      </c>
      <c r="F1642" s="53">
        <v>0</v>
      </c>
      <c r="G1642" s="53">
        <v>0</v>
      </c>
      <c r="H1642" s="53">
        <v>0</v>
      </c>
      <c r="I1642" s="53" t="e">
        <f t="shared" si="280"/>
        <v>#DIV/0!</v>
      </c>
      <c r="J1642" s="53" t="e">
        <f t="shared" si="281"/>
        <v>#DIV/0!</v>
      </c>
      <c r="K1642" s="53">
        <f t="shared" si="282"/>
        <v>0</v>
      </c>
      <c r="L1642" s="53">
        <f t="shared" si="283"/>
        <v>0</v>
      </c>
      <c r="M1642" s="53">
        <f t="shared" si="283"/>
        <v>0</v>
      </c>
      <c r="N1642" s="53" t="e">
        <f t="shared" si="284"/>
        <v>#DIV/0!</v>
      </c>
    </row>
    <row r="1643" spans="1:14" x14ac:dyDescent="0.2">
      <c r="A1643" s="58">
        <v>8</v>
      </c>
      <c r="B1643" s="61" t="s">
        <v>21</v>
      </c>
      <c r="C1643" s="53">
        <v>0</v>
      </c>
      <c r="D1643" s="53">
        <v>0</v>
      </c>
      <c r="E1643" s="53">
        <v>0</v>
      </c>
      <c r="F1643" s="53">
        <v>0</v>
      </c>
      <c r="G1643" s="53">
        <v>0</v>
      </c>
      <c r="H1643" s="53">
        <v>0</v>
      </c>
      <c r="I1643" s="53" t="e">
        <f t="shared" si="280"/>
        <v>#DIV/0!</v>
      </c>
      <c r="J1643" s="53" t="e">
        <f t="shared" si="281"/>
        <v>#DIV/0!</v>
      </c>
      <c r="K1643" s="53">
        <f t="shared" si="282"/>
        <v>0</v>
      </c>
      <c r="L1643" s="53">
        <f t="shared" si="283"/>
        <v>0</v>
      </c>
      <c r="M1643" s="53">
        <f t="shared" si="283"/>
        <v>0</v>
      </c>
      <c r="N1643" s="53" t="e">
        <f t="shared" si="284"/>
        <v>#DIV/0!</v>
      </c>
    </row>
    <row r="1644" spans="1:14" x14ac:dyDescent="0.2">
      <c r="A1644" s="58">
        <v>9</v>
      </c>
      <c r="B1644" s="61" t="s">
        <v>22</v>
      </c>
      <c r="C1644" s="53">
        <v>0</v>
      </c>
      <c r="D1644" s="53">
        <v>0</v>
      </c>
      <c r="E1644" s="53">
        <v>0</v>
      </c>
      <c r="F1644" s="53">
        <v>0</v>
      </c>
      <c r="G1644" s="53">
        <v>0</v>
      </c>
      <c r="H1644" s="53">
        <v>0</v>
      </c>
      <c r="I1644" s="53" t="e">
        <f t="shared" si="280"/>
        <v>#DIV/0!</v>
      </c>
      <c r="J1644" s="53" t="e">
        <f t="shared" si="281"/>
        <v>#DIV/0!</v>
      </c>
      <c r="K1644" s="53">
        <f t="shared" si="282"/>
        <v>0</v>
      </c>
      <c r="L1644" s="53">
        <f t="shared" si="283"/>
        <v>0</v>
      </c>
      <c r="M1644" s="53">
        <f t="shared" si="283"/>
        <v>0</v>
      </c>
      <c r="N1644" s="53" t="e">
        <f t="shared" si="284"/>
        <v>#DIV/0!</v>
      </c>
    </row>
    <row r="1645" spans="1:14" x14ac:dyDescent="0.2">
      <c r="A1645" s="58">
        <v>10</v>
      </c>
      <c r="B1645" s="61" t="s">
        <v>23</v>
      </c>
      <c r="C1645" s="53">
        <v>0</v>
      </c>
      <c r="D1645" s="53">
        <v>0</v>
      </c>
      <c r="E1645" s="53">
        <v>0</v>
      </c>
      <c r="F1645" s="53">
        <v>0</v>
      </c>
      <c r="G1645" s="53">
        <v>0</v>
      </c>
      <c r="H1645" s="53">
        <v>0</v>
      </c>
      <c r="I1645" s="53" t="e">
        <f t="shared" si="280"/>
        <v>#DIV/0!</v>
      </c>
      <c r="J1645" s="53" t="e">
        <f t="shared" si="281"/>
        <v>#DIV/0!</v>
      </c>
      <c r="K1645" s="53">
        <f t="shared" si="282"/>
        <v>0</v>
      </c>
      <c r="L1645" s="53">
        <f t="shared" si="283"/>
        <v>0</v>
      </c>
      <c r="M1645" s="53">
        <f t="shared" si="283"/>
        <v>0</v>
      </c>
      <c r="N1645" s="53" t="e">
        <f t="shared" si="284"/>
        <v>#DIV/0!</v>
      </c>
    </row>
    <row r="1646" spans="1:14" x14ac:dyDescent="0.2">
      <c r="A1646" s="58">
        <v>11</v>
      </c>
      <c r="B1646" s="61" t="s">
        <v>24</v>
      </c>
      <c r="C1646" s="53">
        <v>15.479999999999999</v>
      </c>
      <c r="D1646" s="53">
        <v>1.7200000000000006</v>
      </c>
      <c r="E1646" s="53">
        <v>0</v>
      </c>
      <c r="F1646" s="53">
        <v>0</v>
      </c>
      <c r="G1646" s="53">
        <v>0</v>
      </c>
      <c r="H1646" s="53">
        <v>0</v>
      </c>
      <c r="I1646" s="53">
        <f t="shared" si="280"/>
        <v>0</v>
      </c>
      <c r="J1646" s="53">
        <f t="shared" si="281"/>
        <v>0</v>
      </c>
      <c r="K1646" s="53">
        <f t="shared" si="282"/>
        <v>17.2</v>
      </c>
      <c r="L1646" s="53">
        <f t="shared" si="283"/>
        <v>0</v>
      </c>
      <c r="M1646" s="53">
        <f t="shared" si="283"/>
        <v>0</v>
      </c>
      <c r="N1646" s="53">
        <f t="shared" si="284"/>
        <v>0</v>
      </c>
    </row>
    <row r="1647" spans="1:14" x14ac:dyDescent="0.2">
      <c r="A1647" s="58">
        <v>12</v>
      </c>
      <c r="B1647" s="61" t="s">
        <v>25</v>
      </c>
      <c r="C1647" s="53">
        <v>0</v>
      </c>
      <c r="D1647" s="53">
        <v>0</v>
      </c>
      <c r="E1647" s="53">
        <v>0</v>
      </c>
      <c r="F1647" s="53">
        <v>0</v>
      </c>
      <c r="G1647" s="53">
        <v>0</v>
      </c>
      <c r="H1647" s="53">
        <v>0</v>
      </c>
      <c r="I1647" s="53" t="e">
        <f t="shared" si="280"/>
        <v>#DIV/0!</v>
      </c>
      <c r="J1647" s="53" t="e">
        <f t="shared" si="281"/>
        <v>#DIV/0!</v>
      </c>
      <c r="K1647" s="53">
        <f t="shared" si="282"/>
        <v>0</v>
      </c>
      <c r="L1647" s="53">
        <f t="shared" si="283"/>
        <v>0</v>
      </c>
      <c r="M1647" s="53">
        <f t="shared" si="283"/>
        <v>0</v>
      </c>
      <c r="N1647" s="53" t="e">
        <f t="shared" si="284"/>
        <v>#DIV/0!</v>
      </c>
    </row>
    <row r="1648" spans="1:14" x14ac:dyDescent="0.2">
      <c r="A1648" s="58">
        <v>13</v>
      </c>
      <c r="B1648" s="61" t="s">
        <v>26</v>
      </c>
      <c r="C1648" s="53">
        <v>0</v>
      </c>
      <c r="D1648" s="53">
        <v>0</v>
      </c>
      <c r="E1648" s="53">
        <v>0</v>
      </c>
      <c r="F1648" s="53">
        <v>0</v>
      </c>
      <c r="G1648" s="53">
        <v>0</v>
      </c>
      <c r="H1648" s="53">
        <v>0</v>
      </c>
      <c r="I1648" s="53" t="e">
        <f t="shared" si="280"/>
        <v>#DIV/0!</v>
      </c>
      <c r="J1648" s="53" t="e">
        <f t="shared" si="281"/>
        <v>#DIV/0!</v>
      </c>
      <c r="K1648" s="53">
        <f t="shared" si="282"/>
        <v>0</v>
      </c>
      <c r="L1648" s="53">
        <f t="shared" si="283"/>
        <v>0</v>
      </c>
      <c r="M1648" s="53">
        <f t="shared" si="283"/>
        <v>0</v>
      </c>
      <c r="N1648" s="53" t="e">
        <f t="shared" si="284"/>
        <v>#DIV/0!</v>
      </c>
    </row>
    <row r="1649" spans="1:14" x14ac:dyDescent="0.2">
      <c r="A1649" s="58">
        <v>14</v>
      </c>
      <c r="B1649" s="61" t="s">
        <v>27</v>
      </c>
      <c r="C1649" s="53">
        <v>0</v>
      </c>
      <c r="D1649" s="53">
        <v>0</v>
      </c>
      <c r="E1649" s="53">
        <v>0</v>
      </c>
      <c r="F1649" s="53">
        <v>0</v>
      </c>
      <c r="G1649" s="53">
        <v>0</v>
      </c>
      <c r="H1649" s="53">
        <v>0</v>
      </c>
      <c r="I1649" s="53" t="e">
        <f t="shared" si="280"/>
        <v>#DIV/0!</v>
      </c>
      <c r="J1649" s="53" t="e">
        <f t="shared" si="281"/>
        <v>#DIV/0!</v>
      </c>
      <c r="K1649" s="53">
        <f t="shared" si="282"/>
        <v>0</v>
      </c>
      <c r="L1649" s="53">
        <f t="shared" si="283"/>
        <v>0</v>
      </c>
      <c r="M1649" s="53">
        <f t="shared" si="283"/>
        <v>0</v>
      </c>
      <c r="N1649" s="53" t="e">
        <f t="shared" si="284"/>
        <v>#DIV/0!</v>
      </c>
    </row>
    <row r="1650" spans="1:14" x14ac:dyDescent="0.2">
      <c r="A1650" s="58">
        <v>15</v>
      </c>
      <c r="B1650" s="61" t="s">
        <v>28</v>
      </c>
      <c r="C1650" s="53">
        <v>0</v>
      </c>
      <c r="D1650" s="53">
        <v>0</v>
      </c>
      <c r="E1650" s="53">
        <v>0</v>
      </c>
      <c r="F1650" s="53">
        <v>0</v>
      </c>
      <c r="G1650" s="53">
        <v>0</v>
      </c>
      <c r="H1650" s="53">
        <v>0</v>
      </c>
      <c r="I1650" s="53" t="e">
        <f t="shared" si="280"/>
        <v>#DIV/0!</v>
      </c>
      <c r="J1650" s="53" t="e">
        <f t="shared" si="281"/>
        <v>#DIV/0!</v>
      </c>
      <c r="K1650" s="53">
        <f t="shared" si="282"/>
        <v>0</v>
      </c>
      <c r="L1650" s="53">
        <f t="shared" si="283"/>
        <v>0</v>
      </c>
      <c r="M1650" s="53">
        <f t="shared" si="283"/>
        <v>0</v>
      </c>
      <c r="N1650" s="53" t="e">
        <f t="shared" si="284"/>
        <v>#DIV/0!</v>
      </c>
    </row>
    <row r="1651" spans="1:14" x14ac:dyDescent="0.2">
      <c r="A1651" s="58">
        <v>16</v>
      </c>
      <c r="B1651" s="61" t="s">
        <v>29</v>
      </c>
      <c r="C1651" s="53">
        <v>0</v>
      </c>
      <c r="D1651" s="53">
        <v>0</v>
      </c>
      <c r="E1651" s="53">
        <v>0</v>
      </c>
      <c r="F1651" s="53">
        <v>0</v>
      </c>
      <c r="G1651" s="53">
        <v>0</v>
      </c>
      <c r="H1651" s="53">
        <v>0</v>
      </c>
      <c r="I1651" s="53" t="e">
        <f t="shared" si="280"/>
        <v>#DIV/0!</v>
      </c>
      <c r="J1651" s="53" t="e">
        <f t="shared" si="281"/>
        <v>#DIV/0!</v>
      </c>
      <c r="K1651" s="53">
        <f t="shared" si="282"/>
        <v>0</v>
      </c>
      <c r="L1651" s="53">
        <f t="shared" si="283"/>
        <v>0</v>
      </c>
      <c r="M1651" s="53">
        <f t="shared" si="283"/>
        <v>0</v>
      </c>
      <c r="N1651" s="53" t="e">
        <f t="shared" si="284"/>
        <v>#DIV/0!</v>
      </c>
    </row>
    <row r="1652" spans="1:14" x14ac:dyDescent="0.2">
      <c r="A1652" s="58">
        <v>17</v>
      </c>
      <c r="B1652" s="61" t="s">
        <v>30</v>
      </c>
      <c r="C1652" s="53">
        <v>0</v>
      </c>
      <c r="D1652" s="53">
        <v>0</v>
      </c>
      <c r="E1652" s="53">
        <v>0</v>
      </c>
      <c r="F1652" s="53">
        <v>0</v>
      </c>
      <c r="G1652" s="53">
        <v>0</v>
      </c>
      <c r="H1652" s="53">
        <v>0</v>
      </c>
      <c r="I1652" s="53" t="e">
        <f>(F1652/C1652)*100</f>
        <v>#DIV/0!</v>
      </c>
      <c r="J1652" s="53" t="e">
        <f>(H1652/D1652)*100</f>
        <v>#DIV/0!</v>
      </c>
      <c r="K1652" s="53">
        <f>C1652+D1652</f>
        <v>0</v>
      </c>
      <c r="L1652" s="53">
        <f>E1652+G1652</f>
        <v>0</v>
      </c>
      <c r="M1652" s="53">
        <f>F1652+H1652</f>
        <v>0</v>
      </c>
      <c r="N1652" s="53" t="e">
        <f>(M1652/K1652)*100</f>
        <v>#DIV/0!</v>
      </c>
    </row>
    <row r="1653" spans="1:14" x14ac:dyDescent="0.2">
      <c r="A1653" s="58">
        <v>18</v>
      </c>
      <c r="B1653" s="65" t="s">
        <v>31</v>
      </c>
      <c r="C1653" s="53">
        <v>0</v>
      </c>
      <c r="D1653" s="53">
        <v>0</v>
      </c>
      <c r="E1653" s="53">
        <v>0</v>
      </c>
      <c r="F1653" s="53">
        <v>0</v>
      </c>
      <c r="G1653" s="53">
        <v>0</v>
      </c>
      <c r="H1653" s="53">
        <v>0</v>
      </c>
      <c r="I1653" s="53" t="e">
        <f>(F1653/C1653)*100</f>
        <v>#DIV/0!</v>
      </c>
      <c r="J1653" s="53" t="e">
        <f>(H1653/D1653)*100</f>
        <v>#DIV/0!</v>
      </c>
      <c r="K1653" s="53">
        <f>C1653+D1653</f>
        <v>0</v>
      </c>
      <c r="L1653" s="53">
        <f>E1653+G1653</f>
        <v>0</v>
      </c>
      <c r="M1653" s="53">
        <f>F1653+H1653</f>
        <v>0</v>
      </c>
      <c r="N1653" s="53" t="e">
        <f>(M1653/K1653)*100</f>
        <v>#DIV/0!</v>
      </c>
    </row>
    <row r="1654" spans="1:14" x14ac:dyDescent="0.2">
      <c r="A1654" s="58">
        <v>19</v>
      </c>
      <c r="B1654" s="61" t="s">
        <v>32</v>
      </c>
      <c r="C1654" s="53">
        <v>0</v>
      </c>
      <c r="D1654" s="53">
        <v>0</v>
      </c>
      <c r="E1654" s="53">
        <v>0</v>
      </c>
      <c r="F1654" s="53">
        <v>0</v>
      </c>
      <c r="G1654" s="53">
        <v>0</v>
      </c>
      <c r="H1654" s="53">
        <v>0</v>
      </c>
      <c r="I1654" s="53" t="e">
        <f t="shared" ref="I1654:I1658" si="285">(F1654/C1654)*100</f>
        <v>#DIV/0!</v>
      </c>
      <c r="J1654" s="53" t="e">
        <f t="shared" ref="J1654:J1658" si="286">(H1654/D1654)*100</f>
        <v>#DIV/0!</v>
      </c>
      <c r="K1654" s="53">
        <f t="shared" ref="K1654:K1658" si="287">C1654+D1654</f>
        <v>0</v>
      </c>
      <c r="L1654" s="53">
        <f t="shared" ref="L1654:M1658" si="288">E1654+G1654</f>
        <v>0</v>
      </c>
      <c r="M1654" s="53">
        <f t="shared" si="288"/>
        <v>0</v>
      </c>
      <c r="N1654" s="53" t="e">
        <f t="shared" ref="N1654:N1658" si="289">(M1654/K1654)*100</f>
        <v>#DIV/0!</v>
      </c>
    </row>
    <row r="1655" spans="1:14" x14ac:dyDescent="0.2">
      <c r="A1655" s="58">
        <v>20</v>
      </c>
      <c r="B1655" s="61" t="s">
        <v>33</v>
      </c>
      <c r="C1655" s="53">
        <v>0</v>
      </c>
      <c r="D1655" s="53">
        <v>0</v>
      </c>
      <c r="E1655" s="53">
        <v>0</v>
      </c>
      <c r="F1655" s="53">
        <v>0</v>
      </c>
      <c r="G1655" s="53">
        <v>0</v>
      </c>
      <c r="H1655" s="53">
        <v>0</v>
      </c>
      <c r="I1655" s="53" t="e">
        <f t="shared" si="285"/>
        <v>#DIV/0!</v>
      </c>
      <c r="J1655" s="53" t="e">
        <f t="shared" si="286"/>
        <v>#DIV/0!</v>
      </c>
      <c r="K1655" s="53">
        <f t="shared" si="287"/>
        <v>0</v>
      </c>
      <c r="L1655" s="53">
        <f t="shared" si="288"/>
        <v>0</v>
      </c>
      <c r="M1655" s="53">
        <f t="shared" si="288"/>
        <v>0</v>
      </c>
      <c r="N1655" s="53" t="e">
        <f t="shared" si="289"/>
        <v>#DIV/0!</v>
      </c>
    </row>
    <row r="1656" spans="1:14" x14ac:dyDescent="0.2">
      <c r="A1656" s="58">
        <v>21</v>
      </c>
      <c r="B1656" s="61" t="s">
        <v>34</v>
      </c>
      <c r="C1656" s="53">
        <v>0</v>
      </c>
      <c r="D1656" s="53">
        <v>0</v>
      </c>
      <c r="E1656" s="53">
        <v>0</v>
      </c>
      <c r="F1656" s="53">
        <v>0</v>
      </c>
      <c r="G1656" s="53">
        <v>0</v>
      </c>
      <c r="H1656" s="53">
        <v>0</v>
      </c>
      <c r="I1656" s="53" t="e">
        <f t="shared" si="285"/>
        <v>#DIV/0!</v>
      </c>
      <c r="J1656" s="53" t="e">
        <f t="shared" si="286"/>
        <v>#DIV/0!</v>
      </c>
      <c r="K1656" s="53">
        <f t="shared" si="287"/>
        <v>0</v>
      </c>
      <c r="L1656" s="53">
        <f t="shared" si="288"/>
        <v>0</v>
      </c>
      <c r="M1656" s="53">
        <f t="shared" si="288"/>
        <v>0</v>
      </c>
      <c r="N1656" s="53" t="e">
        <f t="shared" si="289"/>
        <v>#DIV/0!</v>
      </c>
    </row>
    <row r="1657" spans="1:14" x14ac:dyDescent="0.2">
      <c r="A1657" s="58">
        <v>22</v>
      </c>
      <c r="B1657" s="61" t="s">
        <v>35</v>
      </c>
      <c r="C1657" s="53">
        <v>0</v>
      </c>
      <c r="D1657" s="53">
        <v>0</v>
      </c>
      <c r="E1657" s="53">
        <v>0</v>
      </c>
      <c r="F1657" s="53">
        <v>0</v>
      </c>
      <c r="G1657" s="53">
        <v>0</v>
      </c>
      <c r="H1657" s="53">
        <v>0</v>
      </c>
      <c r="I1657" s="53" t="e">
        <f t="shared" si="285"/>
        <v>#DIV/0!</v>
      </c>
      <c r="J1657" s="53" t="e">
        <f t="shared" si="286"/>
        <v>#DIV/0!</v>
      </c>
      <c r="K1657" s="53">
        <f t="shared" si="287"/>
        <v>0</v>
      </c>
      <c r="L1657" s="53">
        <f t="shared" si="288"/>
        <v>0</v>
      </c>
      <c r="M1657" s="53">
        <f t="shared" si="288"/>
        <v>0</v>
      </c>
      <c r="N1657" s="53" t="e">
        <f t="shared" si="289"/>
        <v>#DIV/0!</v>
      </c>
    </row>
    <row r="1658" spans="1:14" x14ac:dyDescent="0.2">
      <c r="A1658" s="58">
        <v>23</v>
      </c>
      <c r="B1658" s="61" t="s">
        <v>36</v>
      </c>
      <c r="C1658" s="53">
        <v>0</v>
      </c>
      <c r="D1658" s="53">
        <v>0</v>
      </c>
      <c r="E1658" s="53">
        <v>0</v>
      </c>
      <c r="F1658" s="53">
        <v>0</v>
      </c>
      <c r="G1658" s="53">
        <v>0</v>
      </c>
      <c r="H1658" s="53">
        <v>0</v>
      </c>
      <c r="I1658" s="53" t="e">
        <f t="shared" si="285"/>
        <v>#DIV/0!</v>
      </c>
      <c r="J1658" s="53" t="e">
        <f t="shared" si="286"/>
        <v>#DIV/0!</v>
      </c>
      <c r="K1658" s="53">
        <f t="shared" si="287"/>
        <v>0</v>
      </c>
      <c r="L1658" s="53">
        <f t="shared" si="288"/>
        <v>0</v>
      </c>
      <c r="M1658" s="53">
        <f t="shared" si="288"/>
        <v>0</v>
      </c>
      <c r="N1658" s="53" t="e">
        <f t="shared" si="289"/>
        <v>#DIV/0!</v>
      </c>
    </row>
    <row r="1659" spans="1:14" x14ac:dyDescent="0.2">
      <c r="A1659" s="58">
        <v>24</v>
      </c>
      <c r="B1659" s="59" t="s">
        <v>37</v>
      </c>
      <c r="C1659" s="53">
        <v>0</v>
      </c>
      <c r="D1659" s="53">
        <v>0</v>
      </c>
      <c r="E1659" s="53">
        <v>0</v>
      </c>
      <c r="F1659" s="53">
        <v>0</v>
      </c>
      <c r="G1659" s="53">
        <v>0</v>
      </c>
      <c r="H1659" s="53">
        <v>0</v>
      </c>
      <c r="I1659" s="53" t="e">
        <f>(F1659/C1659)*100</f>
        <v>#DIV/0!</v>
      </c>
      <c r="J1659" s="53" t="e">
        <f>(H1659/D1659)*100</f>
        <v>#DIV/0!</v>
      </c>
      <c r="K1659" s="53">
        <f>C1659+D1659</f>
        <v>0</v>
      </c>
      <c r="L1659" s="53">
        <f>E1659+G1659</f>
        <v>0</v>
      </c>
      <c r="M1659" s="53">
        <f>F1659+H1659</f>
        <v>0</v>
      </c>
      <c r="N1659" s="53" t="e">
        <f>(M1659/K1659)*100</f>
        <v>#DIV/0!</v>
      </c>
    </row>
    <row r="1660" spans="1:14" x14ac:dyDescent="0.2">
      <c r="A1660" s="58">
        <v>25</v>
      </c>
      <c r="B1660" s="61" t="s">
        <v>38</v>
      </c>
      <c r="C1660" s="53">
        <v>0</v>
      </c>
      <c r="D1660" s="53">
        <v>0</v>
      </c>
      <c r="E1660" s="53">
        <v>0</v>
      </c>
      <c r="F1660" s="53">
        <v>0</v>
      </c>
      <c r="G1660" s="53">
        <v>0</v>
      </c>
      <c r="H1660" s="53">
        <v>0</v>
      </c>
      <c r="I1660" s="53" t="e">
        <f t="shared" ref="I1660:I1672" si="290">(F1660/C1660)*100</f>
        <v>#DIV/0!</v>
      </c>
      <c r="J1660" s="53" t="e">
        <f t="shared" ref="J1660:J1672" si="291">(H1660/D1660)*100</f>
        <v>#DIV/0!</v>
      </c>
      <c r="K1660" s="53">
        <f t="shared" ref="K1660:K1672" si="292">C1660+D1660</f>
        <v>0</v>
      </c>
      <c r="L1660" s="53">
        <f t="shared" ref="L1660:M1672" si="293">E1660+G1660</f>
        <v>0</v>
      </c>
      <c r="M1660" s="53">
        <f t="shared" si="293"/>
        <v>0</v>
      </c>
      <c r="N1660" s="53" t="e">
        <f t="shared" ref="N1660:N1672" si="294">(M1660/K1660)*100</f>
        <v>#DIV/0!</v>
      </c>
    </row>
    <row r="1661" spans="1:14" x14ac:dyDescent="0.2">
      <c r="A1661" s="58">
        <v>26</v>
      </c>
      <c r="B1661" s="61" t="s">
        <v>39</v>
      </c>
      <c r="C1661" s="53">
        <v>0</v>
      </c>
      <c r="D1661" s="53">
        <v>0</v>
      </c>
      <c r="E1661" s="53">
        <v>0</v>
      </c>
      <c r="F1661" s="53">
        <v>0</v>
      </c>
      <c r="G1661" s="53">
        <v>0</v>
      </c>
      <c r="H1661" s="53">
        <v>0</v>
      </c>
      <c r="I1661" s="53" t="e">
        <f t="shared" si="290"/>
        <v>#DIV/0!</v>
      </c>
      <c r="J1661" s="53" t="e">
        <f t="shared" si="291"/>
        <v>#DIV/0!</v>
      </c>
      <c r="K1661" s="53">
        <f t="shared" si="292"/>
        <v>0</v>
      </c>
      <c r="L1661" s="53">
        <f t="shared" si="293"/>
        <v>0</v>
      </c>
      <c r="M1661" s="53">
        <f t="shared" si="293"/>
        <v>0</v>
      </c>
      <c r="N1661" s="53" t="e">
        <f t="shared" si="294"/>
        <v>#DIV/0!</v>
      </c>
    </row>
    <row r="1662" spans="1:14" x14ac:dyDescent="0.2">
      <c r="A1662" s="58">
        <v>27</v>
      </c>
      <c r="B1662" s="61" t="s">
        <v>40</v>
      </c>
      <c r="C1662" s="53">
        <v>0</v>
      </c>
      <c r="D1662" s="53">
        <v>0</v>
      </c>
      <c r="E1662" s="53">
        <v>0</v>
      </c>
      <c r="F1662" s="53">
        <v>0</v>
      </c>
      <c r="G1662" s="53">
        <v>0</v>
      </c>
      <c r="H1662" s="53">
        <v>0</v>
      </c>
      <c r="I1662" s="53" t="e">
        <f t="shared" si="290"/>
        <v>#DIV/0!</v>
      </c>
      <c r="J1662" s="53" t="e">
        <f t="shared" si="291"/>
        <v>#DIV/0!</v>
      </c>
      <c r="K1662" s="53">
        <f t="shared" si="292"/>
        <v>0</v>
      </c>
      <c r="L1662" s="53">
        <f t="shared" si="293"/>
        <v>0</v>
      </c>
      <c r="M1662" s="53">
        <f t="shared" si="293"/>
        <v>0</v>
      </c>
      <c r="N1662" s="53" t="e">
        <f t="shared" si="294"/>
        <v>#DIV/0!</v>
      </c>
    </row>
    <row r="1663" spans="1:14" x14ac:dyDescent="0.2">
      <c r="A1663" s="58">
        <v>28</v>
      </c>
      <c r="B1663" s="61" t="s">
        <v>41</v>
      </c>
      <c r="C1663" s="53">
        <v>0</v>
      </c>
      <c r="D1663" s="53">
        <v>0</v>
      </c>
      <c r="E1663" s="53">
        <v>0</v>
      </c>
      <c r="F1663" s="53">
        <v>0</v>
      </c>
      <c r="G1663" s="53">
        <v>0</v>
      </c>
      <c r="H1663" s="53">
        <v>0</v>
      </c>
      <c r="I1663" s="53" t="e">
        <f t="shared" si="290"/>
        <v>#DIV/0!</v>
      </c>
      <c r="J1663" s="53" t="e">
        <f t="shared" si="291"/>
        <v>#DIV/0!</v>
      </c>
      <c r="K1663" s="53">
        <f t="shared" si="292"/>
        <v>0</v>
      </c>
      <c r="L1663" s="53">
        <f t="shared" si="293"/>
        <v>0</v>
      </c>
      <c r="M1663" s="53">
        <f t="shared" si="293"/>
        <v>0</v>
      </c>
      <c r="N1663" s="53" t="e">
        <f t="shared" si="294"/>
        <v>#DIV/0!</v>
      </c>
    </row>
    <row r="1664" spans="1:14" x14ac:dyDescent="0.2">
      <c r="A1664" s="58">
        <v>29</v>
      </c>
      <c r="B1664" s="61" t="s">
        <v>42</v>
      </c>
      <c r="C1664" s="53">
        <v>0</v>
      </c>
      <c r="D1664" s="53">
        <v>0</v>
      </c>
      <c r="E1664" s="53">
        <v>0</v>
      </c>
      <c r="F1664" s="53">
        <v>0</v>
      </c>
      <c r="G1664" s="53">
        <v>0</v>
      </c>
      <c r="H1664" s="53">
        <v>0</v>
      </c>
      <c r="I1664" s="53" t="e">
        <f t="shared" si="290"/>
        <v>#DIV/0!</v>
      </c>
      <c r="J1664" s="53" t="e">
        <f t="shared" si="291"/>
        <v>#DIV/0!</v>
      </c>
      <c r="K1664" s="53">
        <f t="shared" si="292"/>
        <v>0</v>
      </c>
      <c r="L1664" s="53">
        <f t="shared" si="293"/>
        <v>0</v>
      </c>
      <c r="M1664" s="53">
        <f t="shared" si="293"/>
        <v>0</v>
      </c>
      <c r="N1664" s="53" t="e">
        <f t="shared" si="294"/>
        <v>#DIV/0!</v>
      </c>
    </row>
    <row r="1665" spans="1:14" x14ac:dyDescent="0.2">
      <c r="A1665" s="58">
        <v>30</v>
      </c>
      <c r="B1665" s="61" t="s">
        <v>43</v>
      </c>
      <c r="C1665" s="53">
        <v>0</v>
      </c>
      <c r="D1665" s="53">
        <v>0</v>
      </c>
      <c r="E1665" s="53">
        <v>0</v>
      </c>
      <c r="F1665" s="53">
        <v>0</v>
      </c>
      <c r="G1665" s="53">
        <v>0</v>
      </c>
      <c r="H1665" s="53">
        <v>0</v>
      </c>
      <c r="I1665" s="53" t="e">
        <f t="shared" si="290"/>
        <v>#DIV/0!</v>
      </c>
      <c r="J1665" s="53" t="e">
        <f t="shared" si="291"/>
        <v>#DIV/0!</v>
      </c>
      <c r="K1665" s="53">
        <f t="shared" si="292"/>
        <v>0</v>
      </c>
      <c r="L1665" s="53">
        <f t="shared" si="293"/>
        <v>0</v>
      </c>
      <c r="M1665" s="53">
        <f t="shared" si="293"/>
        <v>0</v>
      </c>
      <c r="N1665" s="53" t="e">
        <f t="shared" si="294"/>
        <v>#DIV/0!</v>
      </c>
    </row>
    <row r="1666" spans="1:14" x14ac:dyDescent="0.2">
      <c r="A1666" s="58">
        <v>31</v>
      </c>
      <c r="B1666" s="61" t="s">
        <v>44</v>
      </c>
      <c r="C1666" s="53">
        <v>0</v>
      </c>
      <c r="D1666" s="53">
        <v>0</v>
      </c>
      <c r="E1666" s="53">
        <v>0</v>
      </c>
      <c r="F1666" s="53">
        <v>0</v>
      </c>
      <c r="G1666" s="53">
        <v>0</v>
      </c>
      <c r="H1666" s="53">
        <v>0</v>
      </c>
      <c r="I1666" s="53" t="e">
        <f t="shared" si="290"/>
        <v>#DIV/0!</v>
      </c>
      <c r="J1666" s="53" t="e">
        <f t="shared" si="291"/>
        <v>#DIV/0!</v>
      </c>
      <c r="K1666" s="53">
        <f t="shared" si="292"/>
        <v>0</v>
      </c>
      <c r="L1666" s="53">
        <f t="shared" si="293"/>
        <v>0</v>
      </c>
      <c r="M1666" s="53">
        <f t="shared" si="293"/>
        <v>0</v>
      </c>
      <c r="N1666" s="53" t="e">
        <f t="shared" si="294"/>
        <v>#DIV/0!</v>
      </c>
    </row>
    <row r="1667" spans="1:14" x14ac:dyDescent="0.2">
      <c r="A1667" s="58">
        <v>32</v>
      </c>
      <c r="B1667" s="61" t="s">
        <v>45</v>
      </c>
      <c r="C1667" s="53">
        <v>0</v>
      </c>
      <c r="D1667" s="53">
        <v>0</v>
      </c>
      <c r="E1667" s="53">
        <v>0</v>
      </c>
      <c r="F1667" s="53">
        <v>0</v>
      </c>
      <c r="G1667" s="53">
        <v>0</v>
      </c>
      <c r="H1667" s="53">
        <v>0</v>
      </c>
      <c r="I1667" s="53" t="e">
        <f t="shared" si="290"/>
        <v>#DIV/0!</v>
      </c>
      <c r="J1667" s="53" t="e">
        <f t="shared" si="291"/>
        <v>#DIV/0!</v>
      </c>
      <c r="K1667" s="53">
        <f t="shared" si="292"/>
        <v>0</v>
      </c>
      <c r="L1667" s="53">
        <f t="shared" si="293"/>
        <v>0</v>
      </c>
      <c r="M1667" s="53">
        <f t="shared" si="293"/>
        <v>0</v>
      </c>
      <c r="N1667" s="53" t="e">
        <f t="shared" si="294"/>
        <v>#DIV/0!</v>
      </c>
    </row>
    <row r="1668" spans="1:14" x14ac:dyDescent="0.2">
      <c r="A1668" s="58">
        <v>33</v>
      </c>
      <c r="B1668" s="61" t="s">
        <v>46</v>
      </c>
      <c r="C1668" s="53">
        <v>0</v>
      </c>
      <c r="D1668" s="53">
        <v>0</v>
      </c>
      <c r="E1668" s="53">
        <v>0</v>
      </c>
      <c r="F1668" s="53">
        <v>0</v>
      </c>
      <c r="G1668" s="53">
        <v>0</v>
      </c>
      <c r="H1668" s="53">
        <v>0</v>
      </c>
      <c r="I1668" s="53" t="e">
        <f t="shared" si="290"/>
        <v>#DIV/0!</v>
      </c>
      <c r="J1668" s="53" t="e">
        <f t="shared" si="291"/>
        <v>#DIV/0!</v>
      </c>
      <c r="K1668" s="53">
        <f t="shared" si="292"/>
        <v>0</v>
      </c>
      <c r="L1668" s="53">
        <f t="shared" si="293"/>
        <v>0</v>
      </c>
      <c r="M1668" s="53">
        <f t="shared" si="293"/>
        <v>0</v>
      </c>
      <c r="N1668" s="53" t="e">
        <f t="shared" si="294"/>
        <v>#DIV/0!</v>
      </c>
    </row>
    <row r="1669" spans="1:14" x14ac:dyDescent="0.2">
      <c r="A1669" s="58">
        <v>34</v>
      </c>
      <c r="B1669" s="61" t="s">
        <v>47</v>
      </c>
      <c r="C1669" s="53">
        <v>0</v>
      </c>
      <c r="D1669" s="53">
        <v>0</v>
      </c>
      <c r="E1669" s="53">
        <v>0</v>
      </c>
      <c r="F1669" s="53">
        <v>0</v>
      </c>
      <c r="G1669" s="53">
        <v>0</v>
      </c>
      <c r="H1669" s="53">
        <v>0</v>
      </c>
      <c r="I1669" s="53" t="e">
        <f t="shared" si="290"/>
        <v>#DIV/0!</v>
      </c>
      <c r="J1669" s="53" t="e">
        <f t="shared" si="291"/>
        <v>#DIV/0!</v>
      </c>
      <c r="K1669" s="53">
        <f t="shared" si="292"/>
        <v>0</v>
      </c>
      <c r="L1669" s="53">
        <f t="shared" si="293"/>
        <v>0</v>
      </c>
      <c r="M1669" s="53">
        <f t="shared" si="293"/>
        <v>0</v>
      </c>
      <c r="N1669" s="53" t="e">
        <f t="shared" si="294"/>
        <v>#DIV/0!</v>
      </c>
    </row>
    <row r="1670" spans="1:14" x14ac:dyDescent="0.2">
      <c r="A1670" s="58">
        <v>35</v>
      </c>
      <c r="B1670" s="61" t="s">
        <v>48</v>
      </c>
      <c r="C1670" s="53">
        <v>0</v>
      </c>
      <c r="D1670" s="53">
        <v>0</v>
      </c>
      <c r="E1670" s="53">
        <v>0</v>
      </c>
      <c r="F1670" s="53">
        <v>0</v>
      </c>
      <c r="G1670" s="53">
        <v>0</v>
      </c>
      <c r="H1670" s="53">
        <v>0</v>
      </c>
      <c r="I1670" s="53" t="e">
        <f t="shared" si="290"/>
        <v>#DIV/0!</v>
      </c>
      <c r="J1670" s="53" t="e">
        <f t="shared" si="291"/>
        <v>#DIV/0!</v>
      </c>
      <c r="K1670" s="53">
        <f t="shared" si="292"/>
        <v>0</v>
      </c>
      <c r="L1670" s="53">
        <f t="shared" si="293"/>
        <v>0</v>
      </c>
      <c r="M1670" s="53">
        <f t="shared" si="293"/>
        <v>0</v>
      </c>
      <c r="N1670" s="53" t="e">
        <f t="shared" si="294"/>
        <v>#DIV/0!</v>
      </c>
    </row>
    <row r="1671" spans="1:14" x14ac:dyDescent="0.2">
      <c r="A1671" s="58">
        <v>36</v>
      </c>
      <c r="B1671" s="61" t="s">
        <v>49</v>
      </c>
      <c r="C1671" s="53">
        <v>0</v>
      </c>
      <c r="D1671" s="53">
        <v>0</v>
      </c>
      <c r="E1671" s="53">
        <v>0</v>
      </c>
      <c r="F1671" s="53">
        <v>0</v>
      </c>
      <c r="G1671" s="53">
        <v>0</v>
      </c>
      <c r="H1671" s="53">
        <v>0</v>
      </c>
      <c r="I1671" s="53" t="e">
        <f t="shared" si="290"/>
        <v>#DIV/0!</v>
      </c>
      <c r="J1671" s="53" t="e">
        <f t="shared" si="291"/>
        <v>#DIV/0!</v>
      </c>
      <c r="K1671" s="53">
        <f t="shared" si="292"/>
        <v>0</v>
      </c>
      <c r="L1671" s="53">
        <f t="shared" si="293"/>
        <v>0</v>
      </c>
      <c r="M1671" s="53">
        <f t="shared" si="293"/>
        <v>0</v>
      </c>
      <c r="N1671" s="53" t="e">
        <f t="shared" si="294"/>
        <v>#DIV/0!</v>
      </c>
    </row>
    <row r="1672" spans="1:14" x14ac:dyDescent="0.2">
      <c r="A1672" s="66"/>
      <c r="B1672" s="67" t="s">
        <v>6</v>
      </c>
      <c r="C1672" s="54">
        <f t="shared" ref="C1672:H1672" si="295">SUM(C1636:C1671)</f>
        <v>15.479999999999999</v>
      </c>
      <c r="D1672" s="54">
        <f t="shared" si="295"/>
        <v>1.7200000000000006</v>
      </c>
      <c r="E1672" s="54">
        <f t="shared" si="295"/>
        <v>0</v>
      </c>
      <c r="F1672" s="54">
        <f t="shared" si="295"/>
        <v>0</v>
      </c>
      <c r="G1672" s="54">
        <f t="shared" si="295"/>
        <v>0</v>
      </c>
      <c r="H1672" s="54">
        <f t="shared" si="295"/>
        <v>0</v>
      </c>
      <c r="I1672" s="54">
        <f t="shared" si="290"/>
        <v>0</v>
      </c>
      <c r="J1672" s="54">
        <f t="shared" si="291"/>
        <v>0</v>
      </c>
      <c r="K1672" s="54">
        <f t="shared" si="292"/>
        <v>17.2</v>
      </c>
      <c r="L1672" s="54">
        <f t="shared" si="293"/>
        <v>0</v>
      </c>
      <c r="M1672" s="54">
        <f t="shared" si="293"/>
        <v>0</v>
      </c>
      <c r="N1672" s="54">
        <f t="shared" si="294"/>
        <v>0</v>
      </c>
    </row>
    <row r="1673" spans="1:14" ht="20.25" x14ac:dyDescent="0.2">
      <c r="A1673" s="109" t="s">
        <v>181</v>
      </c>
      <c r="B1673" s="109"/>
      <c r="C1673" s="109"/>
      <c r="D1673" s="109"/>
      <c r="E1673" s="109"/>
      <c r="F1673" s="109"/>
      <c r="G1673" s="109"/>
      <c r="H1673" s="109"/>
      <c r="I1673" s="109"/>
      <c r="J1673" s="109"/>
      <c r="K1673" s="109"/>
      <c r="L1673" s="109"/>
      <c r="M1673" s="109"/>
      <c r="N1673" s="109"/>
    </row>
    <row r="1674" spans="1:14" x14ac:dyDescent="0.2">
      <c r="A1674" s="110"/>
      <c r="B1674" s="110"/>
      <c r="C1674" s="110"/>
      <c r="D1674" s="110"/>
      <c r="E1674" s="110"/>
      <c r="F1674" s="110"/>
      <c r="G1674" s="110"/>
      <c r="H1674" s="110"/>
      <c r="I1674" s="110"/>
      <c r="J1674" s="110"/>
      <c r="K1674" s="110"/>
      <c r="L1674" s="110"/>
      <c r="M1674" s="110"/>
      <c r="N1674" s="110"/>
    </row>
    <row r="1675" spans="1:14" ht="15.75" x14ac:dyDescent="0.2">
      <c r="A1675" s="111" t="str">
        <f>A267</f>
        <v>Disbursements under Crop Loans - 30.09.2020</v>
      </c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1"/>
      <c r="L1675" s="111"/>
      <c r="M1675" s="111"/>
      <c r="N1675" s="111"/>
    </row>
    <row r="1676" spans="1:14" x14ac:dyDescent="0.2">
      <c r="A1676" s="56"/>
      <c r="B1676" s="56"/>
      <c r="C1676" s="56"/>
      <c r="D1676" s="56"/>
      <c r="E1676" s="56"/>
      <c r="F1676" s="56"/>
      <c r="G1676" s="56"/>
      <c r="H1676" s="56"/>
      <c r="I1676" s="56"/>
      <c r="J1676" s="56"/>
      <c r="K1676" s="112" t="s">
        <v>2</v>
      </c>
      <c r="L1676" s="112"/>
      <c r="M1676" s="112"/>
      <c r="N1676" s="112"/>
    </row>
    <row r="1677" spans="1:14" x14ac:dyDescent="0.2">
      <c r="A1677" s="113" t="s">
        <v>3</v>
      </c>
      <c r="B1677" s="113" t="s">
        <v>56</v>
      </c>
      <c r="C1677" s="102" t="str">
        <f>C269</f>
        <v>Crop Loan Target 
ACP 2020-21</v>
      </c>
      <c r="D1677" s="102"/>
      <c r="E1677" s="116" t="str">
        <f>E269</f>
        <v>Cumulative Achievement from 
01.04.2020</v>
      </c>
      <c r="F1677" s="117"/>
      <c r="G1677" s="117"/>
      <c r="H1677" s="118"/>
      <c r="I1677" s="102" t="s">
        <v>5</v>
      </c>
      <c r="J1677" s="102"/>
      <c r="K1677" s="102" t="s">
        <v>6</v>
      </c>
      <c r="L1677" s="102"/>
      <c r="M1677" s="102"/>
      <c r="N1677" s="102"/>
    </row>
    <row r="1678" spans="1:14" x14ac:dyDescent="0.2">
      <c r="A1678" s="114"/>
      <c r="B1678" s="114"/>
      <c r="C1678" s="103" t="s">
        <v>7</v>
      </c>
      <c r="D1678" s="103" t="s">
        <v>8</v>
      </c>
      <c r="E1678" s="105" t="s">
        <v>7</v>
      </c>
      <c r="F1678" s="106"/>
      <c r="G1678" s="105" t="s">
        <v>8</v>
      </c>
      <c r="H1678" s="106"/>
      <c r="I1678" s="103" t="s">
        <v>7</v>
      </c>
      <c r="J1678" s="103" t="s">
        <v>8</v>
      </c>
      <c r="K1678" s="103" t="s">
        <v>9</v>
      </c>
      <c r="L1678" s="107" t="s">
        <v>10</v>
      </c>
      <c r="M1678" s="107"/>
      <c r="N1678" s="103" t="s">
        <v>11</v>
      </c>
    </row>
    <row r="1679" spans="1:14" x14ac:dyDescent="0.2">
      <c r="A1679" s="115"/>
      <c r="B1679" s="115"/>
      <c r="C1679" s="104"/>
      <c r="D1679" s="104"/>
      <c r="E1679" s="57" t="s">
        <v>12</v>
      </c>
      <c r="F1679" s="57" t="s">
        <v>13</v>
      </c>
      <c r="G1679" s="57" t="s">
        <v>12</v>
      </c>
      <c r="H1679" s="57" t="s">
        <v>13</v>
      </c>
      <c r="I1679" s="104"/>
      <c r="J1679" s="104"/>
      <c r="K1679" s="104"/>
      <c r="L1679" s="57" t="s">
        <v>12</v>
      </c>
      <c r="M1679" s="57" t="s">
        <v>13</v>
      </c>
      <c r="N1679" s="104"/>
    </row>
    <row r="1680" spans="1:14" x14ac:dyDescent="0.2">
      <c r="A1680" s="58">
        <v>1</v>
      </c>
      <c r="B1680" s="61" t="s">
        <v>14</v>
      </c>
      <c r="C1680" s="53">
        <v>0</v>
      </c>
      <c r="D1680" s="53">
        <v>0</v>
      </c>
      <c r="E1680" s="53">
        <v>0</v>
      </c>
      <c r="F1680" s="53">
        <v>0</v>
      </c>
      <c r="G1680" s="53">
        <v>0</v>
      </c>
      <c r="H1680" s="53">
        <v>0</v>
      </c>
      <c r="I1680" s="53" t="e">
        <f t="shared" ref="I1680:I1695" si="296">(F1680/C1680)*100</f>
        <v>#DIV/0!</v>
      </c>
      <c r="J1680" s="53" t="e">
        <f t="shared" ref="J1680:J1695" si="297">(H1680/D1680)*100</f>
        <v>#DIV/0!</v>
      </c>
      <c r="K1680" s="53">
        <f t="shared" ref="K1680:K1695" si="298">C1680+D1680</f>
        <v>0</v>
      </c>
      <c r="L1680" s="53">
        <f t="shared" ref="L1680:M1695" si="299">E1680+G1680</f>
        <v>0</v>
      </c>
      <c r="M1680" s="53">
        <f t="shared" si="299"/>
        <v>0</v>
      </c>
      <c r="N1680" s="53" t="e">
        <f t="shared" ref="N1680:N1695" si="300">(M1680/K1680)*100</f>
        <v>#DIV/0!</v>
      </c>
    </row>
    <row r="1681" spans="1:14" x14ac:dyDescent="0.2">
      <c r="A1681" s="58">
        <v>2</v>
      </c>
      <c r="B1681" s="61" t="s">
        <v>15</v>
      </c>
      <c r="C1681" s="53">
        <v>0</v>
      </c>
      <c r="D1681" s="53">
        <v>0</v>
      </c>
      <c r="E1681" s="53">
        <v>0</v>
      </c>
      <c r="F1681" s="53">
        <v>0</v>
      </c>
      <c r="G1681" s="53">
        <v>0</v>
      </c>
      <c r="H1681" s="53">
        <v>0</v>
      </c>
      <c r="I1681" s="53" t="e">
        <f t="shared" si="296"/>
        <v>#DIV/0!</v>
      </c>
      <c r="J1681" s="53" t="e">
        <f t="shared" si="297"/>
        <v>#DIV/0!</v>
      </c>
      <c r="K1681" s="53">
        <f t="shared" si="298"/>
        <v>0</v>
      </c>
      <c r="L1681" s="53">
        <f t="shared" si="299"/>
        <v>0</v>
      </c>
      <c r="M1681" s="53">
        <f t="shared" si="299"/>
        <v>0</v>
      </c>
      <c r="N1681" s="53" t="e">
        <f t="shared" si="300"/>
        <v>#DIV/0!</v>
      </c>
    </row>
    <row r="1682" spans="1:14" x14ac:dyDescent="0.2">
      <c r="A1682" s="58">
        <v>3</v>
      </c>
      <c r="B1682" s="61" t="s">
        <v>16</v>
      </c>
      <c r="C1682" s="53">
        <v>0</v>
      </c>
      <c r="D1682" s="53">
        <v>0</v>
      </c>
      <c r="E1682" s="53">
        <v>0</v>
      </c>
      <c r="F1682" s="53">
        <v>0</v>
      </c>
      <c r="G1682" s="53">
        <v>0</v>
      </c>
      <c r="H1682" s="53">
        <v>0</v>
      </c>
      <c r="I1682" s="53" t="e">
        <f t="shared" si="296"/>
        <v>#DIV/0!</v>
      </c>
      <c r="J1682" s="53" t="e">
        <f t="shared" si="297"/>
        <v>#DIV/0!</v>
      </c>
      <c r="K1682" s="53">
        <f t="shared" si="298"/>
        <v>0</v>
      </c>
      <c r="L1682" s="53">
        <f t="shared" si="299"/>
        <v>0</v>
      </c>
      <c r="M1682" s="53">
        <f t="shared" si="299"/>
        <v>0</v>
      </c>
      <c r="N1682" s="53" t="e">
        <f t="shared" si="300"/>
        <v>#DIV/0!</v>
      </c>
    </row>
    <row r="1683" spans="1:14" x14ac:dyDescent="0.2">
      <c r="A1683" s="58">
        <v>4</v>
      </c>
      <c r="B1683" s="61" t="s">
        <v>17</v>
      </c>
      <c r="C1683" s="53">
        <v>0</v>
      </c>
      <c r="D1683" s="53">
        <v>0</v>
      </c>
      <c r="E1683" s="53">
        <v>0</v>
      </c>
      <c r="F1683" s="53">
        <v>0</v>
      </c>
      <c r="G1683" s="53">
        <v>0</v>
      </c>
      <c r="H1683" s="53">
        <v>0</v>
      </c>
      <c r="I1683" s="53" t="e">
        <f t="shared" si="296"/>
        <v>#DIV/0!</v>
      </c>
      <c r="J1683" s="53" t="e">
        <f t="shared" si="297"/>
        <v>#DIV/0!</v>
      </c>
      <c r="K1683" s="53">
        <f t="shared" si="298"/>
        <v>0</v>
      </c>
      <c r="L1683" s="53">
        <f t="shared" si="299"/>
        <v>0</v>
      </c>
      <c r="M1683" s="53">
        <f t="shared" si="299"/>
        <v>0</v>
      </c>
      <c r="N1683" s="53" t="e">
        <f t="shared" si="300"/>
        <v>#DIV/0!</v>
      </c>
    </row>
    <row r="1684" spans="1:14" x14ac:dyDescent="0.2">
      <c r="A1684" s="58">
        <v>5</v>
      </c>
      <c r="B1684" s="61" t="s">
        <v>18</v>
      </c>
      <c r="C1684" s="53">
        <v>0</v>
      </c>
      <c r="D1684" s="53">
        <v>0</v>
      </c>
      <c r="E1684" s="53">
        <v>0</v>
      </c>
      <c r="F1684" s="53">
        <v>0</v>
      </c>
      <c r="G1684" s="53">
        <v>0</v>
      </c>
      <c r="H1684" s="53">
        <v>0</v>
      </c>
      <c r="I1684" s="53" t="e">
        <f t="shared" si="296"/>
        <v>#DIV/0!</v>
      </c>
      <c r="J1684" s="53" t="e">
        <f t="shared" si="297"/>
        <v>#DIV/0!</v>
      </c>
      <c r="K1684" s="53">
        <f t="shared" si="298"/>
        <v>0</v>
      </c>
      <c r="L1684" s="53">
        <f t="shared" si="299"/>
        <v>0</v>
      </c>
      <c r="M1684" s="53">
        <f t="shared" si="299"/>
        <v>0</v>
      </c>
      <c r="N1684" s="53" t="e">
        <f t="shared" si="300"/>
        <v>#DIV/0!</v>
      </c>
    </row>
    <row r="1685" spans="1:14" x14ac:dyDescent="0.2">
      <c r="A1685" s="58">
        <v>6</v>
      </c>
      <c r="B1685" s="61" t="s">
        <v>19</v>
      </c>
      <c r="C1685" s="53">
        <v>0</v>
      </c>
      <c r="D1685" s="53">
        <v>0</v>
      </c>
      <c r="E1685" s="53">
        <v>0</v>
      </c>
      <c r="F1685" s="53">
        <v>0</v>
      </c>
      <c r="G1685" s="53">
        <v>0</v>
      </c>
      <c r="H1685" s="53">
        <v>0</v>
      </c>
      <c r="I1685" s="53" t="e">
        <f t="shared" si="296"/>
        <v>#DIV/0!</v>
      </c>
      <c r="J1685" s="53" t="e">
        <f t="shared" si="297"/>
        <v>#DIV/0!</v>
      </c>
      <c r="K1685" s="53">
        <f t="shared" si="298"/>
        <v>0</v>
      </c>
      <c r="L1685" s="53">
        <f t="shared" si="299"/>
        <v>0</v>
      </c>
      <c r="M1685" s="53">
        <f t="shared" si="299"/>
        <v>0</v>
      </c>
      <c r="N1685" s="53" t="e">
        <f t="shared" si="300"/>
        <v>#DIV/0!</v>
      </c>
    </row>
    <row r="1686" spans="1:14" x14ac:dyDescent="0.2">
      <c r="A1686" s="58">
        <v>7</v>
      </c>
      <c r="B1686" s="61" t="s">
        <v>20</v>
      </c>
      <c r="C1686" s="53">
        <v>0</v>
      </c>
      <c r="D1686" s="53">
        <v>0</v>
      </c>
      <c r="E1686" s="53">
        <v>0</v>
      </c>
      <c r="F1686" s="53">
        <v>0</v>
      </c>
      <c r="G1686" s="53">
        <v>0</v>
      </c>
      <c r="H1686" s="53">
        <v>0</v>
      </c>
      <c r="I1686" s="53" t="e">
        <f t="shared" si="296"/>
        <v>#DIV/0!</v>
      </c>
      <c r="J1686" s="53" t="e">
        <f t="shared" si="297"/>
        <v>#DIV/0!</v>
      </c>
      <c r="K1686" s="53">
        <f t="shared" si="298"/>
        <v>0</v>
      </c>
      <c r="L1686" s="53">
        <f t="shared" si="299"/>
        <v>0</v>
      </c>
      <c r="M1686" s="53">
        <f t="shared" si="299"/>
        <v>0</v>
      </c>
      <c r="N1686" s="53" t="e">
        <f t="shared" si="300"/>
        <v>#DIV/0!</v>
      </c>
    </row>
    <row r="1687" spans="1:14" x14ac:dyDescent="0.2">
      <c r="A1687" s="58">
        <v>8</v>
      </c>
      <c r="B1687" s="61" t="s">
        <v>21</v>
      </c>
      <c r="C1687" s="53">
        <v>0</v>
      </c>
      <c r="D1687" s="53">
        <v>0</v>
      </c>
      <c r="E1687" s="53">
        <v>0</v>
      </c>
      <c r="F1687" s="53">
        <v>0</v>
      </c>
      <c r="G1687" s="53">
        <v>0</v>
      </c>
      <c r="H1687" s="53">
        <v>0</v>
      </c>
      <c r="I1687" s="53" t="e">
        <f t="shared" si="296"/>
        <v>#DIV/0!</v>
      </c>
      <c r="J1687" s="53" t="e">
        <f t="shared" si="297"/>
        <v>#DIV/0!</v>
      </c>
      <c r="K1687" s="53">
        <f t="shared" si="298"/>
        <v>0</v>
      </c>
      <c r="L1687" s="53">
        <f t="shared" si="299"/>
        <v>0</v>
      </c>
      <c r="M1687" s="53">
        <f t="shared" si="299"/>
        <v>0</v>
      </c>
      <c r="N1687" s="53" t="e">
        <f t="shared" si="300"/>
        <v>#DIV/0!</v>
      </c>
    </row>
    <row r="1688" spans="1:14" x14ac:dyDescent="0.2">
      <c r="A1688" s="58">
        <v>9</v>
      </c>
      <c r="B1688" s="61" t="s">
        <v>22</v>
      </c>
      <c r="C1688" s="53">
        <v>0</v>
      </c>
      <c r="D1688" s="53">
        <v>0</v>
      </c>
      <c r="E1688" s="53">
        <v>0</v>
      </c>
      <c r="F1688" s="53">
        <v>0</v>
      </c>
      <c r="G1688" s="53">
        <v>0</v>
      </c>
      <c r="H1688" s="53">
        <v>0</v>
      </c>
      <c r="I1688" s="53" t="e">
        <f t="shared" si="296"/>
        <v>#DIV/0!</v>
      </c>
      <c r="J1688" s="53" t="e">
        <f t="shared" si="297"/>
        <v>#DIV/0!</v>
      </c>
      <c r="K1688" s="53">
        <f t="shared" si="298"/>
        <v>0</v>
      </c>
      <c r="L1688" s="53">
        <f t="shared" si="299"/>
        <v>0</v>
      </c>
      <c r="M1688" s="53">
        <f t="shared" si="299"/>
        <v>0</v>
      </c>
      <c r="N1688" s="53" t="e">
        <f t="shared" si="300"/>
        <v>#DIV/0!</v>
      </c>
    </row>
    <row r="1689" spans="1:14" x14ac:dyDescent="0.2">
      <c r="A1689" s="58">
        <v>10</v>
      </c>
      <c r="B1689" s="61" t="s">
        <v>23</v>
      </c>
      <c r="C1689" s="53">
        <v>0</v>
      </c>
      <c r="D1689" s="53">
        <v>0</v>
      </c>
      <c r="E1689" s="53">
        <v>0</v>
      </c>
      <c r="F1689" s="53">
        <v>0</v>
      </c>
      <c r="G1689" s="53">
        <v>0</v>
      </c>
      <c r="H1689" s="53">
        <v>0</v>
      </c>
      <c r="I1689" s="53" t="e">
        <f t="shared" si="296"/>
        <v>#DIV/0!</v>
      </c>
      <c r="J1689" s="53" t="e">
        <f t="shared" si="297"/>
        <v>#DIV/0!</v>
      </c>
      <c r="K1689" s="53">
        <f t="shared" si="298"/>
        <v>0</v>
      </c>
      <c r="L1689" s="53">
        <f t="shared" si="299"/>
        <v>0</v>
      </c>
      <c r="M1689" s="53">
        <f t="shared" si="299"/>
        <v>0</v>
      </c>
      <c r="N1689" s="53" t="e">
        <f t="shared" si="300"/>
        <v>#DIV/0!</v>
      </c>
    </row>
    <row r="1690" spans="1:14" x14ac:dyDescent="0.2">
      <c r="A1690" s="58">
        <v>11</v>
      </c>
      <c r="B1690" s="61" t="s">
        <v>24</v>
      </c>
      <c r="C1690" s="53">
        <v>0</v>
      </c>
      <c r="D1690" s="53">
        <v>0</v>
      </c>
      <c r="E1690" s="53">
        <v>0</v>
      </c>
      <c r="F1690" s="53">
        <v>0</v>
      </c>
      <c r="G1690" s="53">
        <v>0</v>
      </c>
      <c r="H1690" s="53">
        <v>0</v>
      </c>
      <c r="I1690" s="53" t="e">
        <f t="shared" si="296"/>
        <v>#DIV/0!</v>
      </c>
      <c r="J1690" s="53" t="e">
        <f t="shared" si="297"/>
        <v>#DIV/0!</v>
      </c>
      <c r="K1690" s="53">
        <f t="shared" si="298"/>
        <v>0</v>
      </c>
      <c r="L1690" s="53">
        <f t="shared" si="299"/>
        <v>0</v>
      </c>
      <c r="M1690" s="53">
        <f t="shared" si="299"/>
        <v>0</v>
      </c>
      <c r="N1690" s="53" t="e">
        <f t="shared" si="300"/>
        <v>#DIV/0!</v>
      </c>
    </row>
    <row r="1691" spans="1:14" x14ac:dyDescent="0.2">
      <c r="A1691" s="58">
        <v>12</v>
      </c>
      <c r="B1691" s="61" t="s">
        <v>25</v>
      </c>
      <c r="C1691" s="53">
        <v>0</v>
      </c>
      <c r="D1691" s="53">
        <v>0</v>
      </c>
      <c r="E1691" s="53">
        <v>0</v>
      </c>
      <c r="F1691" s="53">
        <v>0</v>
      </c>
      <c r="G1691" s="53">
        <v>0</v>
      </c>
      <c r="H1691" s="53">
        <v>0</v>
      </c>
      <c r="I1691" s="53" t="e">
        <f t="shared" si="296"/>
        <v>#DIV/0!</v>
      </c>
      <c r="J1691" s="53" t="e">
        <f t="shared" si="297"/>
        <v>#DIV/0!</v>
      </c>
      <c r="K1691" s="53">
        <f t="shared" si="298"/>
        <v>0</v>
      </c>
      <c r="L1691" s="53">
        <f t="shared" si="299"/>
        <v>0</v>
      </c>
      <c r="M1691" s="53">
        <f t="shared" si="299"/>
        <v>0</v>
      </c>
      <c r="N1691" s="53" t="e">
        <f t="shared" si="300"/>
        <v>#DIV/0!</v>
      </c>
    </row>
    <row r="1692" spans="1:14" x14ac:dyDescent="0.2">
      <c r="A1692" s="58">
        <v>13</v>
      </c>
      <c r="B1692" s="61" t="s">
        <v>26</v>
      </c>
      <c r="C1692" s="53">
        <v>305.41894542068496</v>
      </c>
      <c r="D1692" s="53">
        <v>38.381054579315048</v>
      </c>
      <c r="E1692" s="53">
        <v>0</v>
      </c>
      <c r="F1692" s="53">
        <v>0</v>
      </c>
      <c r="G1692" s="53">
        <v>0</v>
      </c>
      <c r="H1692" s="53">
        <v>0</v>
      </c>
      <c r="I1692" s="53">
        <f t="shared" si="296"/>
        <v>0</v>
      </c>
      <c r="J1692" s="53">
        <f t="shared" si="297"/>
        <v>0</v>
      </c>
      <c r="K1692" s="53">
        <f t="shared" si="298"/>
        <v>343.8</v>
      </c>
      <c r="L1692" s="53">
        <f t="shared" si="299"/>
        <v>0</v>
      </c>
      <c r="M1692" s="53">
        <f t="shared" si="299"/>
        <v>0</v>
      </c>
      <c r="N1692" s="53">
        <f t="shared" si="300"/>
        <v>0</v>
      </c>
    </row>
    <row r="1693" spans="1:14" x14ac:dyDescent="0.2">
      <c r="A1693" s="58">
        <v>14</v>
      </c>
      <c r="B1693" s="61" t="s">
        <v>27</v>
      </c>
      <c r="C1693" s="53">
        <v>0</v>
      </c>
      <c r="D1693" s="53">
        <v>0</v>
      </c>
      <c r="E1693" s="53">
        <v>0</v>
      </c>
      <c r="F1693" s="53">
        <v>0</v>
      </c>
      <c r="G1693" s="53">
        <v>0</v>
      </c>
      <c r="H1693" s="53">
        <v>0</v>
      </c>
      <c r="I1693" s="53" t="e">
        <f t="shared" si="296"/>
        <v>#DIV/0!</v>
      </c>
      <c r="J1693" s="53" t="e">
        <f t="shared" si="297"/>
        <v>#DIV/0!</v>
      </c>
      <c r="K1693" s="53">
        <f t="shared" si="298"/>
        <v>0</v>
      </c>
      <c r="L1693" s="53">
        <f t="shared" si="299"/>
        <v>0</v>
      </c>
      <c r="M1693" s="53">
        <f t="shared" si="299"/>
        <v>0</v>
      </c>
      <c r="N1693" s="53" t="e">
        <f t="shared" si="300"/>
        <v>#DIV/0!</v>
      </c>
    </row>
    <row r="1694" spans="1:14" x14ac:dyDescent="0.2">
      <c r="A1694" s="58">
        <v>15</v>
      </c>
      <c r="B1694" s="61" t="s">
        <v>28</v>
      </c>
      <c r="C1694" s="53">
        <v>0</v>
      </c>
      <c r="D1694" s="53">
        <v>0</v>
      </c>
      <c r="E1694" s="53">
        <v>0</v>
      </c>
      <c r="F1694" s="53">
        <v>0</v>
      </c>
      <c r="G1694" s="53">
        <v>0</v>
      </c>
      <c r="H1694" s="53">
        <v>0</v>
      </c>
      <c r="I1694" s="53" t="e">
        <f t="shared" si="296"/>
        <v>#DIV/0!</v>
      </c>
      <c r="J1694" s="53" t="e">
        <f t="shared" si="297"/>
        <v>#DIV/0!</v>
      </c>
      <c r="K1694" s="53">
        <f t="shared" si="298"/>
        <v>0</v>
      </c>
      <c r="L1694" s="53">
        <f t="shared" si="299"/>
        <v>0</v>
      </c>
      <c r="M1694" s="53">
        <f t="shared" si="299"/>
        <v>0</v>
      </c>
      <c r="N1694" s="53" t="e">
        <f t="shared" si="300"/>
        <v>#DIV/0!</v>
      </c>
    </row>
    <row r="1695" spans="1:14" x14ac:dyDescent="0.2">
      <c r="A1695" s="58">
        <v>16</v>
      </c>
      <c r="B1695" s="61" t="s">
        <v>29</v>
      </c>
      <c r="C1695" s="53">
        <v>0</v>
      </c>
      <c r="D1695" s="53">
        <v>0</v>
      </c>
      <c r="E1695" s="53">
        <v>0</v>
      </c>
      <c r="F1695" s="53">
        <v>0</v>
      </c>
      <c r="G1695" s="53">
        <v>0</v>
      </c>
      <c r="H1695" s="53">
        <v>0</v>
      </c>
      <c r="I1695" s="53" t="e">
        <f t="shared" si="296"/>
        <v>#DIV/0!</v>
      </c>
      <c r="J1695" s="53" t="e">
        <f t="shared" si="297"/>
        <v>#DIV/0!</v>
      </c>
      <c r="K1695" s="53">
        <f t="shared" si="298"/>
        <v>0</v>
      </c>
      <c r="L1695" s="53">
        <f t="shared" si="299"/>
        <v>0</v>
      </c>
      <c r="M1695" s="53">
        <f t="shared" si="299"/>
        <v>0</v>
      </c>
      <c r="N1695" s="53" t="e">
        <f t="shared" si="300"/>
        <v>#DIV/0!</v>
      </c>
    </row>
    <row r="1696" spans="1:14" x14ac:dyDescent="0.2">
      <c r="A1696" s="58">
        <v>17</v>
      </c>
      <c r="B1696" s="61" t="s">
        <v>30</v>
      </c>
      <c r="C1696" s="53">
        <v>0</v>
      </c>
      <c r="D1696" s="53">
        <v>0</v>
      </c>
      <c r="E1696" s="53">
        <v>0</v>
      </c>
      <c r="F1696" s="53">
        <v>0</v>
      </c>
      <c r="G1696" s="53">
        <v>0</v>
      </c>
      <c r="H1696" s="53">
        <v>0</v>
      </c>
      <c r="I1696" s="53" t="e">
        <f>(F1696/C1696)*100</f>
        <v>#DIV/0!</v>
      </c>
      <c r="J1696" s="53" t="e">
        <f>(H1696/D1696)*100</f>
        <v>#DIV/0!</v>
      </c>
      <c r="K1696" s="53">
        <f>C1696+D1696</f>
        <v>0</v>
      </c>
      <c r="L1696" s="53">
        <f>E1696+G1696</f>
        <v>0</v>
      </c>
      <c r="M1696" s="53">
        <f>F1696+H1696</f>
        <v>0</v>
      </c>
      <c r="N1696" s="53" t="e">
        <f>(M1696/K1696)*100</f>
        <v>#DIV/0!</v>
      </c>
    </row>
    <row r="1697" spans="1:14" x14ac:dyDescent="0.2">
      <c r="A1697" s="58">
        <v>18</v>
      </c>
      <c r="B1697" s="65" t="s">
        <v>31</v>
      </c>
      <c r="C1697" s="53">
        <v>0</v>
      </c>
      <c r="D1697" s="53">
        <v>0</v>
      </c>
      <c r="E1697" s="53">
        <v>0</v>
      </c>
      <c r="F1697" s="53">
        <v>0</v>
      </c>
      <c r="G1697" s="53">
        <v>0</v>
      </c>
      <c r="H1697" s="53">
        <v>0</v>
      </c>
      <c r="I1697" s="53" t="e">
        <f>(F1697/C1697)*100</f>
        <v>#DIV/0!</v>
      </c>
      <c r="J1697" s="53" t="e">
        <f>(H1697/D1697)*100</f>
        <v>#DIV/0!</v>
      </c>
      <c r="K1697" s="53">
        <f>C1697+D1697</f>
        <v>0</v>
      </c>
      <c r="L1697" s="53">
        <f>E1697+G1697</f>
        <v>0</v>
      </c>
      <c r="M1697" s="53">
        <f>F1697+H1697</f>
        <v>0</v>
      </c>
      <c r="N1697" s="53" t="e">
        <f>(M1697/K1697)*100</f>
        <v>#DIV/0!</v>
      </c>
    </row>
    <row r="1698" spans="1:14" x14ac:dyDescent="0.2">
      <c r="A1698" s="58">
        <v>19</v>
      </c>
      <c r="B1698" s="61" t="s">
        <v>32</v>
      </c>
      <c r="C1698" s="53">
        <v>0</v>
      </c>
      <c r="D1698" s="53">
        <v>0</v>
      </c>
      <c r="E1698" s="53">
        <v>0</v>
      </c>
      <c r="F1698" s="53">
        <v>0</v>
      </c>
      <c r="G1698" s="53">
        <v>0</v>
      </c>
      <c r="H1698" s="53">
        <v>0</v>
      </c>
      <c r="I1698" s="53" t="e">
        <f t="shared" ref="I1698:I1702" si="301">(F1698/C1698)*100</f>
        <v>#DIV/0!</v>
      </c>
      <c r="J1698" s="53" t="e">
        <f t="shared" ref="J1698:J1702" si="302">(H1698/D1698)*100</f>
        <v>#DIV/0!</v>
      </c>
      <c r="K1698" s="53">
        <f t="shared" ref="K1698:K1702" si="303">C1698+D1698</f>
        <v>0</v>
      </c>
      <c r="L1698" s="53">
        <f t="shared" ref="L1698:M1702" si="304">E1698+G1698</f>
        <v>0</v>
      </c>
      <c r="M1698" s="53">
        <f t="shared" si="304"/>
        <v>0</v>
      </c>
      <c r="N1698" s="53" t="e">
        <f t="shared" ref="N1698:N1702" si="305">(M1698/K1698)*100</f>
        <v>#DIV/0!</v>
      </c>
    </row>
    <row r="1699" spans="1:14" x14ac:dyDescent="0.2">
      <c r="A1699" s="58">
        <v>20</v>
      </c>
      <c r="B1699" s="61" t="s">
        <v>33</v>
      </c>
      <c r="C1699" s="53">
        <v>0</v>
      </c>
      <c r="D1699" s="53">
        <v>0</v>
      </c>
      <c r="E1699" s="53">
        <v>0</v>
      </c>
      <c r="F1699" s="53">
        <v>0</v>
      </c>
      <c r="G1699" s="53">
        <v>0</v>
      </c>
      <c r="H1699" s="53">
        <v>0</v>
      </c>
      <c r="I1699" s="53" t="e">
        <f t="shared" si="301"/>
        <v>#DIV/0!</v>
      </c>
      <c r="J1699" s="53" t="e">
        <f t="shared" si="302"/>
        <v>#DIV/0!</v>
      </c>
      <c r="K1699" s="53">
        <f t="shared" si="303"/>
        <v>0</v>
      </c>
      <c r="L1699" s="53">
        <f t="shared" si="304"/>
        <v>0</v>
      </c>
      <c r="M1699" s="53">
        <f t="shared" si="304"/>
        <v>0</v>
      </c>
      <c r="N1699" s="53" t="e">
        <f t="shared" si="305"/>
        <v>#DIV/0!</v>
      </c>
    </row>
    <row r="1700" spans="1:14" x14ac:dyDescent="0.2">
      <c r="A1700" s="58">
        <v>21</v>
      </c>
      <c r="B1700" s="61" t="s">
        <v>34</v>
      </c>
      <c r="C1700" s="53">
        <v>0</v>
      </c>
      <c r="D1700" s="53">
        <v>0</v>
      </c>
      <c r="E1700" s="53">
        <v>0</v>
      </c>
      <c r="F1700" s="53">
        <v>0</v>
      </c>
      <c r="G1700" s="53">
        <v>0</v>
      </c>
      <c r="H1700" s="53">
        <v>0</v>
      </c>
      <c r="I1700" s="53" t="e">
        <f t="shared" si="301"/>
        <v>#DIV/0!</v>
      </c>
      <c r="J1700" s="53" t="e">
        <f t="shared" si="302"/>
        <v>#DIV/0!</v>
      </c>
      <c r="K1700" s="53">
        <f t="shared" si="303"/>
        <v>0</v>
      </c>
      <c r="L1700" s="53">
        <f t="shared" si="304"/>
        <v>0</v>
      </c>
      <c r="M1700" s="53">
        <f t="shared" si="304"/>
        <v>0</v>
      </c>
      <c r="N1700" s="53" t="e">
        <f t="shared" si="305"/>
        <v>#DIV/0!</v>
      </c>
    </row>
    <row r="1701" spans="1:14" x14ac:dyDescent="0.2">
      <c r="A1701" s="58">
        <v>22</v>
      </c>
      <c r="B1701" s="61" t="s">
        <v>35</v>
      </c>
      <c r="C1701" s="53">
        <v>0</v>
      </c>
      <c r="D1701" s="53">
        <v>0</v>
      </c>
      <c r="E1701" s="53">
        <v>0</v>
      </c>
      <c r="F1701" s="53">
        <v>0</v>
      </c>
      <c r="G1701" s="53">
        <v>0</v>
      </c>
      <c r="H1701" s="53">
        <v>0</v>
      </c>
      <c r="I1701" s="53" t="e">
        <f t="shared" si="301"/>
        <v>#DIV/0!</v>
      </c>
      <c r="J1701" s="53" t="e">
        <f t="shared" si="302"/>
        <v>#DIV/0!</v>
      </c>
      <c r="K1701" s="53">
        <f t="shared" si="303"/>
        <v>0</v>
      </c>
      <c r="L1701" s="53">
        <f t="shared" si="304"/>
        <v>0</v>
      </c>
      <c r="M1701" s="53">
        <f t="shared" si="304"/>
        <v>0</v>
      </c>
      <c r="N1701" s="53" t="e">
        <f t="shared" si="305"/>
        <v>#DIV/0!</v>
      </c>
    </row>
    <row r="1702" spans="1:14" x14ac:dyDescent="0.2">
      <c r="A1702" s="58">
        <v>23</v>
      </c>
      <c r="B1702" s="61" t="s">
        <v>36</v>
      </c>
      <c r="C1702" s="53">
        <v>0</v>
      </c>
      <c r="D1702" s="53">
        <v>0</v>
      </c>
      <c r="E1702" s="53">
        <v>0</v>
      </c>
      <c r="F1702" s="53">
        <v>0</v>
      </c>
      <c r="G1702" s="53">
        <v>0</v>
      </c>
      <c r="H1702" s="53">
        <v>0</v>
      </c>
      <c r="I1702" s="53" t="e">
        <f t="shared" si="301"/>
        <v>#DIV/0!</v>
      </c>
      <c r="J1702" s="53" t="e">
        <f t="shared" si="302"/>
        <v>#DIV/0!</v>
      </c>
      <c r="K1702" s="53">
        <f t="shared" si="303"/>
        <v>0</v>
      </c>
      <c r="L1702" s="53">
        <f t="shared" si="304"/>
        <v>0</v>
      </c>
      <c r="M1702" s="53">
        <f t="shared" si="304"/>
        <v>0</v>
      </c>
      <c r="N1702" s="53" t="e">
        <f t="shared" si="305"/>
        <v>#DIV/0!</v>
      </c>
    </row>
    <row r="1703" spans="1:14" x14ac:dyDescent="0.2">
      <c r="A1703" s="58">
        <v>24</v>
      </c>
      <c r="B1703" s="59" t="s">
        <v>37</v>
      </c>
      <c r="C1703" s="53">
        <v>0</v>
      </c>
      <c r="D1703" s="53">
        <v>0</v>
      </c>
      <c r="E1703" s="53">
        <v>0</v>
      </c>
      <c r="F1703" s="53">
        <v>0</v>
      </c>
      <c r="G1703" s="53">
        <v>0</v>
      </c>
      <c r="H1703" s="53">
        <v>0</v>
      </c>
      <c r="I1703" s="53" t="e">
        <f>(F1703/C1703)*100</f>
        <v>#DIV/0!</v>
      </c>
      <c r="J1703" s="53" t="e">
        <f>(H1703/D1703)*100</f>
        <v>#DIV/0!</v>
      </c>
      <c r="K1703" s="53">
        <f>C1703+D1703</f>
        <v>0</v>
      </c>
      <c r="L1703" s="53">
        <f>E1703+G1703</f>
        <v>0</v>
      </c>
      <c r="M1703" s="53">
        <f>F1703+H1703</f>
        <v>0</v>
      </c>
      <c r="N1703" s="53" t="e">
        <f>(M1703/K1703)*100</f>
        <v>#DIV/0!</v>
      </c>
    </row>
    <row r="1704" spans="1:14" x14ac:dyDescent="0.2">
      <c r="A1704" s="58">
        <v>25</v>
      </c>
      <c r="B1704" s="61" t="s">
        <v>38</v>
      </c>
      <c r="C1704" s="53">
        <v>0</v>
      </c>
      <c r="D1704" s="53">
        <v>0</v>
      </c>
      <c r="E1704" s="53">
        <v>0</v>
      </c>
      <c r="F1704" s="53">
        <v>0</v>
      </c>
      <c r="G1704" s="53">
        <v>0</v>
      </c>
      <c r="H1704" s="53">
        <v>0</v>
      </c>
      <c r="I1704" s="53" t="e">
        <f t="shared" ref="I1704:I1716" si="306">(F1704/C1704)*100</f>
        <v>#DIV/0!</v>
      </c>
      <c r="J1704" s="53" t="e">
        <f t="shared" ref="J1704:J1716" si="307">(H1704/D1704)*100</f>
        <v>#DIV/0!</v>
      </c>
      <c r="K1704" s="53">
        <f t="shared" ref="K1704:K1716" si="308">C1704+D1704</f>
        <v>0</v>
      </c>
      <c r="L1704" s="53">
        <f t="shared" ref="L1704:M1716" si="309">E1704+G1704</f>
        <v>0</v>
      </c>
      <c r="M1704" s="53">
        <f t="shared" si="309"/>
        <v>0</v>
      </c>
      <c r="N1704" s="53" t="e">
        <f t="shared" ref="N1704:N1716" si="310">(M1704/K1704)*100</f>
        <v>#DIV/0!</v>
      </c>
    </row>
    <row r="1705" spans="1:14" x14ac:dyDescent="0.2">
      <c r="A1705" s="58">
        <v>26</v>
      </c>
      <c r="B1705" s="61" t="s">
        <v>39</v>
      </c>
      <c r="C1705" s="53">
        <v>0.64999913828265476</v>
      </c>
      <c r="D1705" s="53">
        <v>0.35000086171734524</v>
      </c>
      <c r="E1705" s="53">
        <v>0</v>
      </c>
      <c r="F1705" s="53">
        <v>0</v>
      </c>
      <c r="G1705" s="53">
        <v>0</v>
      </c>
      <c r="H1705" s="53">
        <v>0</v>
      </c>
      <c r="I1705" s="53">
        <f t="shared" si="306"/>
        <v>0</v>
      </c>
      <c r="J1705" s="53">
        <f t="shared" si="307"/>
        <v>0</v>
      </c>
      <c r="K1705" s="53">
        <f t="shared" si="308"/>
        <v>1</v>
      </c>
      <c r="L1705" s="53">
        <f t="shared" si="309"/>
        <v>0</v>
      </c>
      <c r="M1705" s="53">
        <f t="shared" si="309"/>
        <v>0</v>
      </c>
      <c r="N1705" s="53">
        <f t="shared" si="310"/>
        <v>0</v>
      </c>
    </row>
    <row r="1706" spans="1:14" x14ac:dyDescent="0.2">
      <c r="A1706" s="58">
        <v>27</v>
      </c>
      <c r="B1706" s="61" t="s">
        <v>40</v>
      </c>
      <c r="C1706" s="53">
        <v>0</v>
      </c>
      <c r="D1706" s="53">
        <v>0</v>
      </c>
      <c r="E1706" s="53">
        <v>0</v>
      </c>
      <c r="F1706" s="53">
        <v>0</v>
      </c>
      <c r="G1706" s="53">
        <v>0</v>
      </c>
      <c r="H1706" s="53">
        <v>0</v>
      </c>
      <c r="I1706" s="53" t="e">
        <f t="shared" si="306"/>
        <v>#DIV/0!</v>
      </c>
      <c r="J1706" s="53" t="e">
        <f t="shared" si="307"/>
        <v>#DIV/0!</v>
      </c>
      <c r="K1706" s="53">
        <f t="shared" si="308"/>
        <v>0</v>
      </c>
      <c r="L1706" s="53">
        <f t="shared" si="309"/>
        <v>0</v>
      </c>
      <c r="M1706" s="53">
        <f t="shared" si="309"/>
        <v>0</v>
      </c>
      <c r="N1706" s="53" t="e">
        <f t="shared" si="310"/>
        <v>#DIV/0!</v>
      </c>
    </row>
    <row r="1707" spans="1:14" x14ac:dyDescent="0.2">
      <c r="A1707" s="58">
        <v>28</v>
      </c>
      <c r="B1707" s="61" t="s">
        <v>41</v>
      </c>
      <c r="C1707" s="53">
        <v>0</v>
      </c>
      <c r="D1707" s="53">
        <v>0</v>
      </c>
      <c r="E1707" s="53">
        <v>0</v>
      </c>
      <c r="F1707" s="53">
        <v>0</v>
      </c>
      <c r="G1707" s="53">
        <v>0</v>
      </c>
      <c r="H1707" s="53">
        <v>0</v>
      </c>
      <c r="I1707" s="53" t="e">
        <f t="shared" si="306"/>
        <v>#DIV/0!</v>
      </c>
      <c r="J1707" s="53" t="e">
        <f t="shared" si="307"/>
        <v>#DIV/0!</v>
      </c>
      <c r="K1707" s="53">
        <f t="shared" si="308"/>
        <v>0</v>
      </c>
      <c r="L1707" s="53">
        <f t="shared" si="309"/>
        <v>0</v>
      </c>
      <c r="M1707" s="53">
        <f t="shared" si="309"/>
        <v>0</v>
      </c>
      <c r="N1707" s="53" t="e">
        <f t="shared" si="310"/>
        <v>#DIV/0!</v>
      </c>
    </row>
    <row r="1708" spans="1:14" x14ac:dyDescent="0.2">
      <c r="A1708" s="58">
        <v>29</v>
      </c>
      <c r="B1708" s="61" t="s">
        <v>42</v>
      </c>
      <c r="C1708" s="53">
        <v>0</v>
      </c>
      <c r="D1708" s="53">
        <v>0</v>
      </c>
      <c r="E1708" s="53">
        <v>0</v>
      </c>
      <c r="F1708" s="53">
        <v>0</v>
      </c>
      <c r="G1708" s="53">
        <v>0</v>
      </c>
      <c r="H1708" s="53">
        <v>0</v>
      </c>
      <c r="I1708" s="53" t="e">
        <f t="shared" si="306"/>
        <v>#DIV/0!</v>
      </c>
      <c r="J1708" s="53" t="e">
        <f t="shared" si="307"/>
        <v>#DIV/0!</v>
      </c>
      <c r="K1708" s="53">
        <f t="shared" si="308"/>
        <v>0</v>
      </c>
      <c r="L1708" s="53">
        <f t="shared" si="309"/>
        <v>0</v>
      </c>
      <c r="M1708" s="53">
        <f t="shared" si="309"/>
        <v>0</v>
      </c>
      <c r="N1708" s="53" t="e">
        <f t="shared" si="310"/>
        <v>#DIV/0!</v>
      </c>
    </row>
    <row r="1709" spans="1:14" x14ac:dyDescent="0.2">
      <c r="A1709" s="58">
        <v>30</v>
      </c>
      <c r="B1709" s="61" t="s">
        <v>43</v>
      </c>
      <c r="C1709" s="53">
        <v>0</v>
      </c>
      <c r="D1709" s="53">
        <v>0</v>
      </c>
      <c r="E1709" s="53">
        <v>0</v>
      </c>
      <c r="F1709" s="53">
        <v>0</v>
      </c>
      <c r="G1709" s="53">
        <v>0</v>
      </c>
      <c r="H1709" s="53">
        <v>0</v>
      </c>
      <c r="I1709" s="53" t="e">
        <f t="shared" si="306"/>
        <v>#DIV/0!</v>
      </c>
      <c r="J1709" s="53" t="e">
        <f t="shared" si="307"/>
        <v>#DIV/0!</v>
      </c>
      <c r="K1709" s="53">
        <f t="shared" si="308"/>
        <v>0</v>
      </c>
      <c r="L1709" s="53">
        <f t="shared" si="309"/>
        <v>0</v>
      </c>
      <c r="M1709" s="53">
        <f t="shared" si="309"/>
        <v>0</v>
      </c>
      <c r="N1709" s="53" t="e">
        <f t="shared" si="310"/>
        <v>#DIV/0!</v>
      </c>
    </row>
    <row r="1710" spans="1:14" x14ac:dyDescent="0.2">
      <c r="A1710" s="58">
        <v>31</v>
      </c>
      <c r="B1710" s="61" t="s">
        <v>44</v>
      </c>
      <c r="C1710" s="53">
        <v>0</v>
      </c>
      <c r="D1710" s="53">
        <v>0</v>
      </c>
      <c r="E1710" s="53">
        <v>0</v>
      </c>
      <c r="F1710" s="53">
        <v>0</v>
      </c>
      <c r="G1710" s="53">
        <v>0</v>
      </c>
      <c r="H1710" s="53">
        <v>0</v>
      </c>
      <c r="I1710" s="53" t="e">
        <f t="shared" si="306"/>
        <v>#DIV/0!</v>
      </c>
      <c r="J1710" s="53" t="e">
        <f t="shared" si="307"/>
        <v>#DIV/0!</v>
      </c>
      <c r="K1710" s="53">
        <f t="shared" si="308"/>
        <v>0</v>
      </c>
      <c r="L1710" s="53">
        <f t="shared" si="309"/>
        <v>0</v>
      </c>
      <c r="M1710" s="53">
        <f t="shared" si="309"/>
        <v>0</v>
      </c>
      <c r="N1710" s="53" t="e">
        <f t="shared" si="310"/>
        <v>#DIV/0!</v>
      </c>
    </row>
    <row r="1711" spans="1:14" x14ac:dyDescent="0.2">
      <c r="A1711" s="58">
        <v>32</v>
      </c>
      <c r="B1711" s="61" t="s">
        <v>45</v>
      </c>
      <c r="C1711" s="53">
        <v>0</v>
      </c>
      <c r="D1711" s="53">
        <v>0</v>
      </c>
      <c r="E1711" s="53">
        <v>0</v>
      </c>
      <c r="F1711" s="53">
        <v>0</v>
      </c>
      <c r="G1711" s="53">
        <v>0</v>
      </c>
      <c r="H1711" s="53">
        <v>0</v>
      </c>
      <c r="I1711" s="53" t="e">
        <f t="shared" si="306"/>
        <v>#DIV/0!</v>
      </c>
      <c r="J1711" s="53" t="e">
        <f t="shared" si="307"/>
        <v>#DIV/0!</v>
      </c>
      <c r="K1711" s="53">
        <f t="shared" si="308"/>
        <v>0</v>
      </c>
      <c r="L1711" s="53">
        <f t="shared" si="309"/>
        <v>0</v>
      </c>
      <c r="M1711" s="53">
        <f t="shared" si="309"/>
        <v>0</v>
      </c>
      <c r="N1711" s="53" t="e">
        <f t="shared" si="310"/>
        <v>#DIV/0!</v>
      </c>
    </row>
    <row r="1712" spans="1:14" x14ac:dyDescent="0.2">
      <c r="A1712" s="58">
        <v>33</v>
      </c>
      <c r="B1712" s="61" t="s">
        <v>46</v>
      </c>
      <c r="C1712" s="53">
        <v>0</v>
      </c>
      <c r="D1712" s="53">
        <v>0</v>
      </c>
      <c r="E1712" s="53">
        <v>0</v>
      </c>
      <c r="F1712" s="53">
        <v>0</v>
      </c>
      <c r="G1712" s="53">
        <v>0</v>
      </c>
      <c r="H1712" s="53">
        <v>0</v>
      </c>
      <c r="I1712" s="53" t="e">
        <f t="shared" si="306"/>
        <v>#DIV/0!</v>
      </c>
      <c r="J1712" s="53" t="e">
        <f t="shared" si="307"/>
        <v>#DIV/0!</v>
      </c>
      <c r="K1712" s="53">
        <f t="shared" si="308"/>
        <v>0</v>
      </c>
      <c r="L1712" s="53">
        <f t="shared" si="309"/>
        <v>0</v>
      </c>
      <c r="M1712" s="53">
        <f t="shared" si="309"/>
        <v>0</v>
      </c>
      <c r="N1712" s="53" t="e">
        <f t="shared" si="310"/>
        <v>#DIV/0!</v>
      </c>
    </row>
    <row r="1713" spans="1:14" x14ac:dyDescent="0.2">
      <c r="A1713" s="58">
        <v>34</v>
      </c>
      <c r="B1713" s="61" t="s">
        <v>47</v>
      </c>
      <c r="C1713" s="53">
        <v>0</v>
      </c>
      <c r="D1713" s="53">
        <v>0</v>
      </c>
      <c r="E1713" s="53">
        <v>0</v>
      </c>
      <c r="F1713" s="53">
        <v>0</v>
      </c>
      <c r="G1713" s="53">
        <v>0</v>
      </c>
      <c r="H1713" s="53">
        <v>0</v>
      </c>
      <c r="I1713" s="53" t="e">
        <f t="shared" si="306"/>
        <v>#DIV/0!</v>
      </c>
      <c r="J1713" s="53" t="e">
        <f t="shared" si="307"/>
        <v>#DIV/0!</v>
      </c>
      <c r="K1713" s="53">
        <f t="shared" si="308"/>
        <v>0</v>
      </c>
      <c r="L1713" s="53">
        <f t="shared" si="309"/>
        <v>0</v>
      </c>
      <c r="M1713" s="53">
        <f t="shared" si="309"/>
        <v>0</v>
      </c>
      <c r="N1713" s="53" t="e">
        <f t="shared" si="310"/>
        <v>#DIV/0!</v>
      </c>
    </row>
    <row r="1714" spans="1:14" x14ac:dyDescent="0.2">
      <c r="A1714" s="58">
        <v>35</v>
      </c>
      <c r="B1714" s="61" t="s">
        <v>48</v>
      </c>
      <c r="C1714" s="53">
        <v>0</v>
      </c>
      <c r="D1714" s="53">
        <v>0</v>
      </c>
      <c r="E1714" s="53">
        <v>0</v>
      </c>
      <c r="F1714" s="53">
        <v>0</v>
      </c>
      <c r="G1714" s="53">
        <v>0</v>
      </c>
      <c r="H1714" s="53">
        <v>0</v>
      </c>
      <c r="I1714" s="53" t="e">
        <f t="shared" si="306"/>
        <v>#DIV/0!</v>
      </c>
      <c r="J1714" s="53" t="e">
        <f t="shared" si="307"/>
        <v>#DIV/0!</v>
      </c>
      <c r="K1714" s="53">
        <f t="shared" si="308"/>
        <v>0</v>
      </c>
      <c r="L1714" s="53">
        <f t="shared" si="309"/>
        <v>0</v>
      </c>
      <c r="M1714" s="53">
        <f t="shared" si="309"/>
        <v>0</v>
      </c>
      <c r="N1714" s="53" t="e">
        <f t="shared" si="310"/>
        <v>#DIV/0!</v>
      </c>
    </row>
    <row r="1715" spans="1:14" x14ac:dyDescent="0.2">
      <c r="A1715" s="58">
        <v>36</v>
      </c>
      <c r="B1715" s="61" t="s">
        <v>49</v>
      </c>
      <c r="C1715" s="53">
        <v>0</v>
      </c>
      <c r="D1715" s="53">
        <v>0</v>
      </c>
      <c r="E1715" s="53">
        <v>0</v>
      </c>
      <c r="F1715" s="53">
        <v>0</v>
      </c>
      <c r="G1715" s="53">
        <v>0</v>
      </c>
      <c r="H1715" s="53">
        <v>0</v>
      </c>
      <c r="I1715" s="53" t="e">
        <f t="shared" si="306"/>
        <v>#DIV/0!</v>
      </c>
      <c r="J1715" s="53" t="e">
        <f t="shared" si="307"/>
        <v>#DIV/0!</v>
      </c>
      <c r="K1715" s="53">
        <f t="shared" si="308"/>
        <v>0</v>
      </c>
      <c r="L1715" s="53">
        <f t="shared" si="309"/>
        <v>0</v>
      </c>
      <c r="M1715" s="53">
        <f t="shared" si="309"/>
        <v>0</v>
      </c>
      <c r="N1715" s="53" t="e">
        <f t="shared" si="310"/>
        <v>#DIV/0!</v>
      </c>
    </row>
    <row r="1716" spans="1:14" x14ac:dyDescent="0.2">
      <c r="A1716" s="66"/>
      <c r="B1716" s="67" t="s">
        <v>6</v>
      </c>
      <c r="C1716" s="54">
        <f t="shared" ref="C1716:H1716" si="311">SUM(C1680:C1715)</f>
        <v>306.06894455896764</v>
      </c>
      <c r="D1716" s="54">
        <f t="shared" si="311"/>
        <v>38.731055441032396</v>
      </c>
      <c r="E1716" s="54">
        <f t="shared" si="311"/>
        <v>0</v>
      </c>
      <c r="F1716" s="54">
        <f t="shared" si="311"/>
        <v>0</v>
      </c>
      <c r="G1716" s="54">
        <f t="shared" si="311"/>
        <v>0</v>
      </c>
      <c r="H1716" s="54">
        <f t="shared" si="311"/>
        <v>0</v>
      </c>
      <c r="I1716" s="54">
        <f t="shared" si="306"/>
        <v>0</v>
      </c>
      <c r="J1716" s="54">
        <f t="shared" si="307"/>
        <v>0</v>
      </c>
      <c r="K1716" s="54">
        <f t="shared" si="308"/>
        <v>344.80000000000007</v>
      </c>
      <c r="L1716" s="54">
        <f t="shared" si="309"/>
        <v>0</v>
      </c>
      <c r="M1716" s="54">
        <f t="shared" si="309"/>
        <v>0</v>
      </c>
      <c r="N1716" s="54">
        <f t="shared" si="310"/>
        <v>0</v>
      </c>
    </row>
    <row r="1717" spans="1:14" ht="20.25" x14ac:dyDescent="0.2">
      <c r="A1717" s="109" t="s">
        <v>182</v>
      </c>
      <c r="B1717" s="109"/>
      <c r="C1717" s="109"/>
      <c r="D1717" s="109"/>
      <c r="E1717" s="109"/>
      <c r="F1717" s="109"/>
      <c r="G1717" s="109"/>
      <c r="H1717" s="109"/>
      <c r="I1717" s="109"/>
      <c r="J1717" s="109"/>
      <c r="K1717" s="109"/>
      <c r="L1717" s="109"/>
      <c r="M1717" s="109"/>
      <c r="N1717" s="109"/>
    </row>
    <row r="1718" spans="1:14" x14ac:dyDescent="0.2">
      <c r="A1718" s="110"/>
      <c r="B1718" s="110"/>
      <c r="C1718" s="110"/>
      <c r="D1718" s="110"/>
      <c r="E1718" s="110"/>
      <c r="F1718" s="110"/>
      <c r="G1718" s="110"/>
      <c r="H1718" s="110"/>
      <c r="I1718" s="110"/>
      <c r="J1718" s="110"/>
      <c r="K1718" s="110"/>
      <c r="L1718" s="110"/>
      <c r="M1718" s="110"/>
      <c r="N1718" s="110"/>
    </row>
    <row r="1719" spans="1:14" ht="15.75" x14ac:dyDescent="0.2">
      <c r="A1719" s="111" t="str">
        <f>A267</f>
        <v>Disbursements under Crop Loans - 30.09.2020</v>
      </c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1"/>
      <c r="L1719" s="111"/>
      <c r="M1719" s="111"/>
      <c r="N1719" s="111"/>
    </row>
    <row r="1720" spans="1:14" x14ac:dyDescent="0.2">
      <c r="A1720" s="56"/>
      <c r="B1720" s="56"/>
      <c r="C1720" s="56"/>
      <c r="D1720" s="56"/>
      <c r="E1720" s="56"/>
      <c r="F1720" s="56"/>
      <c r="G1720" s="56"/>
      <c r="H1720" s="56"/>
      <c r="I1720" s="56"/>
      <c r="J1720" s="56"/>
      <c r="K1720" s="112" t="s">
        <v>2</v>
      </c>
      <c r="L1720" s="112"/>
      <c r="M1720" s="112"/>
      <c r="N1720" s="112"/>
    </row>
    <row r="1721" spans="1:14" x14ac:dyDescent="0.2">
      <c r="A1721" s="113" t="s">
        <v>3</v>
      </c>
      <c r="B1721" s="113" t="s">
        <v>56</v>
      </c>
      <c r="C1721" s="102" t="str">
        <f>C269</f>
        <v>Crop Loan Target 
ACP 2020-21</v>
      </c>
      <c r="D1721" s="102"/>
      <c r="E1721" s="116" t="str">
        <f>E269</f>
        <v>Cumulative Achievement from 
01.04.2020</v>
      </c>
      <c r="F1721" s="117"/>
      <c r="G1721" s="117"/>
      <c r="H1721" s="118"/>
      <c r="I1721" s="102" t="s">
        <v>5</v>
      </c>
      <c r="J1721" s="102"/>
      <c r="K1721" s="102" t="s">
        <v>6</v>
      </c>
      <c r="L1721" s="102"/>
      <c r="M1721" s="102"/>
      <c r="N1721" s="102"/>
    </row>
    <row r="1722" spans="1:14" x14ac:dyDescent="0.2">
      <c r="A1722" s="114"/>
      <c r="B1722" s="114"/>
      <c r="C1722" s="103" t="s">
        <v>7</v>
      </c>
      <c r="D1722" s="103" t="s">
        <v>8</v>
      </c>
      <c r="E1722" s="105" t="s">
        <v>7</v>
      </c>
      <c r="F1722" s="106"/>
      <c r="G1722" s="105" t="s">
        <v>8</v>
      </c>
      <c r="H1722" s="106"/>
      <c r="I1722" s="103" t="s">
        <v>7</v>
      </c>
      <c r="J1722" s="103" t="s">
        <v>8</v>
      </c>
      <c r="K1722" s="103" t="s">
        <v>9</v>
      </c>
      <c r="L1722" s="107" t="s">
        <v>10</v>
      </c>
      <c r="M1722" s="107"/>
      <c r="N1722" s="103" t="s">
        <v>11</v>
      </c>
    </row>
    <row r="1723" spans="1:14" x14ac:dyDescent="0.2">
      <c r="A1723" s="115"/>
      <c r="B1723" s="115"/>
      <c r="C1723" s="104"/>
      <c r="D1723" s="104"/>
      <c r="E1723" s="57" t="s">
        <v>12</v>
      </c>
      <c r="F1723" s="57" t="s">
        <v>13</v>
      </c>
      <c r="G1723" s="57" t="s">
        <v>12</v>
      </c>
      <c r="H1723" s="57" t="s">
        <v>13</v>
      </c>
      <c r="I1723" s="104"/>
      <c r="J1723" s="104"/>
      <c r="K1723" s="104"/>
      <c r="L1723" s="57" t="s">
        <v>12</v>
      </c>
      <c r="M1723" s="57" t="s">
        <v>13</v>
      </c>
      <c r="N1723" s="104"/>
    </row>
    <row r="1724" spans="1:14" x14ac:dyDescent="0.2">
      <c r="A1724" s="58">
        <v>1</v>
      </c>
      <c r="B1724" s="61" t="s">
        <v>14</v>
      </c>
      <c r="C1724" s="53">
        <v>0</v>
      </c>
      <c r="D1724" s="53">
        <v>0</v>
      </c>
      <c r="E1724" s="53">
        <v>0</v>
      </c>
      <c r="F1724" s="53">
        <v>0</v>
      </c>
      <c r="G1724" s="53">
        <v>0</v>
      </c>
      <c r="H1724" s="53">
        <v>0</v>
      </c>
      <c r="I1724" s="53" t="e">
        <f t="shared" ref="I1724:I1739" si="312">(F1724/C1724)*100</f>
        <v>#DIV/0!</v>
      </c>
      <c r="J1724" s="53" t="e">
        <f t="shared" ref="J1724:J1739" si="313">(H1724/D1724)*100</f>
        <v>#DIV/0!</v>
      </c>
      <c r="K1724" s="53">
        <f t="shared" ref="K1724:K1739" si="314">C1724+D1724</f>
        <v>0</v>
      </c>
      <c r="L1724" s="53">
        <f t="shared" ref="L1724:M1739" si="315">E1724+G1724</f>
        <v>0</v>
      </c>
      <c r="M1724" s="53">
        <f t="shared" si="315"/>
        <v>0</v>
      </c>
      <c r="N1724" s="53" t="e">
        <f t="shared" ref="N1724:N1739" si="316">(M1724/K1724)*100</f>
        <v>#DIV/0!</v>
      </c>
    </row>
    <row r="1725" spans="1:14" x14ac:dyDescent="0.2">
      <c r="A1725" s="58">
        <v>2</v>
      </c>
      <c r="B1725" s="61" t="s">
        <v>15</v>
      </c>
      <c r="C1725" s="53">
        <v>0</v>
      </c>
      <c r="D1725" s="53">
        <v>0</v>
      </c>
      <c r="E1725" s="53">
        <v>0</v>
      </c>
      <c r="F1725" s="53">
        <v>0</v>
      </c>
      <c r="G1725" s="53">
        <v>0</v>
      </c>
      <c r="H1725" s="53">
        <v>0</v>
      </c>
      <c r="I1725" s="53" t="e">
        <f t="shared" si="312"/>
        <v>#DIV/0!</v>
      </c>
      <c r="J1725" s="53" t="e">
        <f t="shared" si="313"/>
        <v>#DIV/0!</v>
      </c>
      <c r="K1725" s="53">
        <f t="shared" si="314"/>
        <v>0</v>
      </c>
      <c r="L1725" s="53">
        <f t="shared" si="315"/>
        <v>0</v>
      </c>
      <c r="M1725" s="53">
        <f t="shared" si="315"/>
        <v>0</v>
      </c>
      <c r="N1725" s="53" t="e">
        <f t="shared" si="316"/>
        <v>#DIV/0!</v>
      </c>
    </row>
    <row r="1726" spans="1:14" x14ac:dyDescent="0.2">
      <c r="A1726" s="58">
        <v>3</v>
      </c>
      <c r="B1726" s="61" t="s">
        <v>16</v>
      </c>
      <c r="C1726" s="53">
        <v>0</v>
      </c>
      <c r="D1726" s="53">
        <v>0</v>
      </c>
      <c r="E1726" s="53">
        <v>0</v>
      </c>
      <c r="F1726" s="53">
        <v>0</v>
      </c>
      <c r="G1726" s="53">
        <v>0</v>
      </c>
      <c r="H1726" s="53">
        <v>0</v>
      </c>
      <c r="I1726" s="53" t="e">
        <f t="shared" si="312"/>
        <v>#DIV/0!</v>
      </c>
      <c r="J1726" s="53" t="e">
        <f t="shared" si="313"/>
        <v>#DIV/0!</v>
      </c>
      <c r="K1726" s="53">
        <f t="shared" si="314"/>
        <v>0</v>
      </c>
      <c r="L1726" s="53">
        <f t="shared" si="315"/>
        <v>0</v>
      </c>
      <c r="M1726" s="53">
        <f t="shared" si="315"/>
        <v>0</v>
      </c>
      <c r="N1726" s="53" t="e">
        <f t="shared" si="316"/>
        <v>#DIV/0!</v>
      </c>
    </row>
    <row r="1727" spans="1:14" x14ac:dyDescent="0.2">
      <c r="A1727" s="58">
        <v>4</v>
      </c>
      <c r="B1727" s="61" t="s">
        <v>17</v>
      </c>
      <c r="C1727" s="53">
        <v>0</v>
      </c>
      <c r="D1727" s="53">
        <v>0</v>
      </c>
      <c r="E1727" s="53">
        <v>0</v>
      </c>
      <c r="F1727" s="53">
        <v>0</v>
      </c>
      <c r="G1727" s="53">
        <v>0</v>
      </c>
      <c r="H1727" s="53">
        <v>0</v>
      </c>
      <c r="I1727" s="53" t="e">
        <f t="shared" si="312"/>
        <v>#DIV/0!</v>
      </c>
      <c r="J1727" s="53" t="e">
        <f t="shared" si="313"/>
        <v>#DIV/0!</v>
      </c>
      <c r="K1727" s="53">
        <f t="shared" si="314"/>
        <v>0</v>
      </c>
      <c r="L1727" s="53">
        <f t="shared" si="315"/>
        <v>0</v>
      </c>
      <c r="M1727" s="53">
        <f t="shared" si="315"/>
        <v>0</v>
      </c>
      <c r="N1727" s="53" t="e">
        <f t="shared" si="316"/>
        <v>#DIV/0!</v>
      </c>
    </row>
    <row r="1728" spans="1:14" x14ac:dyDescent="0.2">
      <c r="A1728" s="58">
        <v>5</v>
      </c>
      <c r="B1728" s="61" t="s">
        <v>18</v>
      </c>
      <c r="C1728" s="53">
        <v>0</v>
      </c>
      <c r="D1728" s="53">
        <v>0</v>
      </c>
      <c r="E1728" s="53">
        <v>0</v>
      </c>
      <c r="F1728" s="53">
        <v>0</v>
      </c>
      <c r="G1728" s="53">
        <v>0</v>
      </c>
      <c r="H1728" s="53">
        <v>0</v>
      </c>
      <c r="I1728" s="53" t="e">
        <f t="shared" si="312"/>
        <v>#DIV/0!</v>
      </c>
      <c r="J1728" s="53" t="e">
        <f t="shared" si="313"/>
        <v>#DIV/0!</v>
      </c>
      <c r="K1728" s="53">
        <f t="shared" si="314"/>
        <v>0</v>
      </c>
      <c r="L1728" s="53">
        <f t="shared" si="315"/>
        <v>0</v>
      </c>
      <c r="M1728" s="53">
        <f t="shared" si="315"/>
        <v>0</v>
      </c>
      <c r="N1728" s="53" t="e">
        <f t="shared" si="316"/>
        <v>#DIV/0!</v>
      </c>
    </row>
    <row r="1729" spans="1:14" x14ac:dyDescent="0.2">
      <c r="A1729" s="58">
        <v>6</v>
      </c>
      <c r="B1729" s="61" t="s">
        <v>19</v>
      </c>
      <c r="C1729" s="53">
        <v>0</v>
      </c>
      <c r="D1729" s="53">
        <v>0</v>
      </c>
      <c r="E1729" s="53">
        <v>0</v>
      </c>
      <c r="F1729" s="53">
        <v>0</v>
      </c>
      <c r="G1729" s="53">
        <v>0</v>
      </c>
      <c r="H1729" s="53">
        <v>0</v>
      </c>
      <c r="I1729" s="53" t="e">
        <f t="shared" si="312"/>
        <v>#DIV/0!</v>
      </c>
      <c r="J1729" s="53" t="e">
        <f t="shared" si="313"/>
        <v>#DIV/0!</v>
      </c>
      <c r="K1729" s="53">
        <f t="shared" si="314"/>
        <v>0</v>
      </c>
      <c r="L1729" s="53">
        <f t="shared" si="315"/>
        <v>0</v>
      </c>
      <c r="M1729" s="53">
        <f t="shared" si="315"/>
        <v>0</v>
      </c>
      <c r="N1729" s="53" t="e">
        <f t="shared" si="316"/>
        <v>#DIV/0!</v>
      </c>
    </row>
    <row r="1730" spans="1:14" x14ac:dyDescent="0.2">
      <c r="A1730" s="58">
        <v>7</v>
      </c>
      <c r="B1730" s="61" t="s">
        <v>20</v>
      </c>
      <c r="C1730" s="53">
        <v>0</v>
      </c>
      <c r="D1730" s="53">
        <v>0</v>
      </c>
      <c r="E1730" s="53">
        <v>0</v>
      </c>
      <c r="F1730" s="53">
        <v>0</v>
      </c>
      <c r="G1730" s="53">
        <v>0</v>
      </c>
      <c r="H1730" s="53">
        <v>0</v>
      </c>
      <c r="I1730" s="53" t="e">
        <f t="shared" si="312"/>
        <v>#DIV/0!</v>
      </c>
      <c r="J1730" s="53" t="e">
        <f t="shared" si="313"/>
        <v>#DIV/0!</v>
      </c>
      <c r="K1730" s="53">
        <f t="shared" si="314"/>
        <v>0</v>
      </c>
      <c r="L1730" s="53">
        <f t="shared" si="315"/>
        <v>0</v>
      </c>
      <c r="M1730" s="53">
        <f t="shared" si="315"/>
        <v>0</v>
      </c>
      <c r="N1730" s="53" t="e">
        <f t="shared" si="316"/>
        <v>#DIV/0!</v>
      </c>
    </row>
    <row r="1731" spans="1:14" x14ac:dyDescent="0.2">
      <c r="A1731" s="58">
        <v>8</v>
      </c>
      <c r="B1731" s="61" t="s">
        <v>21</v>
      </c>
      <c r="C1731" s="53">
        <v>0</v>
      </c>
      <c r="D1731" s="53">
        <v>0</v>
      </c>
      <c r="E1731" s="53">
        <v>0</v>
      </c>
      <c r="F1731" s="53">
        <v>0</v>
      </c>
      <c r="G1731" s="53">
        <v>0</v>
      </c>
      <c r="H1731" s="53">
        <v>0</v>
      </c>
      <c r="I1731" s="53" t="e">
        <f t="shared" si="312"/>
        <v>#DIV/0!</v>
      </c>
      <c r="J1731" s="53" t="e">
        <f t="shared" si="313"/>
        <v>#DIV/0!</v>
      </c>
      <c r="K1731" s="53">
        <f t="shared" si="314"/>
        <v>0</v>
      </c>
      <c r="L1731" s="53">
        <f t="shared" si="315"/>
        <v>0</v>
      </c>
      <c r="M1731" s="53">
        <f t="shared" si="315"/>
        <v>0</v>
      </c>
      <c r="N1731" s="53" t="e">
        <f t="shared" si="316"/>
        <v>#DIV/0!</v>
      </c>
    </row>
    <row r="1732" spans="1:14" x14ac:dyDescent="0.2">
      <c r="A1732" s="58">
        <v>9</v>
      </c>
      <c r="B1732" s="61" t="s">
        <v>22</v>
      </c>
      <c r="C1732" s="53">
        <v>0</v>
      </c>
      <c r="D1732" s="53">
        <v>0</v>
      </c>
      <c r="E1732" s="53">
        <v>0</v>
      </c>
      <c r="F1732" s="53">
        <v>0</v>
      </c>
      <c r="G1732" s="53">
        <v>0</v>
      </c>
      <c r="H1732" s="53">
        <v>0</v>
      </c>
      <c r="I1732" s="53" t="e">
        <f t="shared" si="312"/>
        <v>#DIV/0!</v>
      </c>
      <c r="J1732" s="53" t="e">
        <f t="shared" si="313"/>
        <v>#DIV/0!</v>
      </c>
      <c r="K1732" s="53">
        <f t="shared" si="314"/>
        <v>0</v>
      </c>
      <c r="L1732" s="53">
        <f t="shared" si="315"/>
        <v>0</v>
      </c>
      <c r="M1732" s="53">
        <f t="shared" si="315"/>
        <v>0</v>
      </c>
      <c r="N1732" s="53" t="e">
        <f t="shared" si="316"/>
        <v>#DIV/0!</v>
      </c>
    </row>
    <row r="1733" spans="1:14" x14ac:dyDescent="0.2">
      <c r="A1733" s="58">
        <v>10</v>
      </c>
      <c r="B1733" s="61" t="s">
        <v>23</v>
      </c>
      <c r="C1733" s="53">
        <v>0</v>
      </c>
      <c r="D1733" s="53">
        <v>0</v>
      </c>
      <c r="E1733" s="53">
        <v>0</v>
      </c>
      <c r="F1733" s="53">
        <v>0</v>
      </c>
      <c r="G1733" s="53">
        <v>0</v>
      </c>
      <c r="H1733" s="53">
        <v>0</v>
      </c>
      <c r="I1733" s="53" t="e">
        <f t="shared" si="312"/>
        <v>#DIV/0!</v>
      </c>
      <c r="J1733" s="53" t="e">
        <f t="shared" si="313"/>
        <v>#DIV/0!</v>
      </c>
      <c r="K1733" s="53">
        <f t="shared" si="314"/>
        <v>0</v>
      </c>
      <c r="L1733" s="53">
        <f t="shared" si="315"/>
        <v>0</v>
      </c>
      <c r="M1733" s="53">
        <f t="shared" si="315"/>
        <v>0</v>
      </c>
      <c r="N1733" s="53" t="e">
        <f t="shared" si="316"/>
        <v>#DIV/0!</v>
      </c>
    </row>
    <row r="1734" spans="1:14" x14ac:dyDescent="0.2">
      <c r="A1734" s="58">
        <v>11</v>
      </c>
      <c r="B1734" s="61" t="s">
        <v>24</v>
      </c>
      <c r="C1734" s="53">
        <v>0</v>
      </c>
      <c r="D1734" s="53">
        <v>0</v>
      </c>
      <c r="E1734" s="53">
        <v>0</v>
      </c>
      <c r="F1734" s="53">
        <v>0</v>
      </c>
      <c r="G1734" s="53">
        <v>0</v>
      </c>
      <c r="H1734" s="53">
        <v>0</v>
      </c>
      <c r="I1734" s="53" t="e">
        <f t="shared" si="312"/>
        <v>#DIV/0!</v>
      </c>
      <c r="J1734" s="53" t="e">
        <f t="shared" si="313"/>
        <v>#DIV/0!</v>
      </c>
      <c r="K1734" s="53">
        <f t="shared" si="314"/>
        <v>0</v>
      </c>
      <c r="L1734" s="53">
        <f t="shared" si="315"/>
        <v>0</v>
      </c>
      <c r="M1734" s="53">
        <f t="shared" si="315"/>
        <v>0</v>
      </c>
      <c r="N1734" s="53" t="e">
        <f t="shared" si="316"/>
        <v>#DIV/0!</v>
      </c>
    </row>
    <row r="1735" spans="1:14" x14ac:dyDescent="0.2">
      <c r="A1735" s="58">
        <v>12</v>
      </c>
      <c r="B1735" s="61" t="s">
        <v>25</v>
      </c>
      <c r="C1735" s="53">
        <v>0</v>
      </c>
      <c r="D1735" s="53">
        <v>0</v>
      </c>
      <c r="E1735" s="53">
        <v>0</v>
      </c>
      <c r="F1735" s="53">
        <v>0</v>
      </c>
      <c r="G1735" s="53">
        <v>0</v>
      </c>
      <c r="H1735" s="53">
        <v>0</v>
      </c>
      <c r="I1735" s="53" t="e">
        <f t="shared" si="312"/>
        <v>#DIV/0!</v>
      </c>
      <c r="J1735" s="53" t="e">
        <f t="shared" si="313"/>
        <v>#DIV/0!</v>
      </c>
      <c r="K1735" s="53">
        <f t="shared" si="314"/>
        <v>0</v>
      </c>
      <c r="L1735" s="53">
        <f t="shared" si="315"/>
        <v>0</v>
      </c>
      <c r="M1735" s="53">
        <f t="shared" si="315"/>
        <v>0</v>
      </c>
      <c r="N1735" s="53" t="e">
        <f t="shared" si="316"/>
        <v>#DIV/0!</v>
      </c>
    </row>
    <row r="1736" spans="1:14" x14ac:dyDescent="0.2">
      <c r="A1736" s="58">
        <v>13</v>
      </c>
      <c r="B1736" s="61" t="s">
        <v>26</v>
      </c>
      <c r="C1736" s="53">
        <v>845.50766577542515</v>
      </c>
      <c r="D1736" s="53">
        <v>106.25233422457484</v>
      </c>
      <c r="E1736" s="53">
        <v>0</v>
      </c>
      <c r="F1736" s="53">
        <v>0</v>
      </c>
      <c r="G1736" s="53">
        <v>0</v>
      </c>
      <c r="H1736" s="53">
        <v>0</v>
      </c>
      <c r="I1736" s="53">
        <f t="shared" si="312"/>
        <v>0</v>
      </c>
      <c r="J1736" s="53">
        <f t="shared" si="313"/>
        <v>0</v>
      </c>
      <c r="K1736" s="53">
        <f t="shared" si="314"/>
        <v>951.76</v>
      </c>
      <c r="L1736" s="53">
        <f t="shared" si="315"/>
        <v>0</v>
      </c>
      <c r="M1736" s="53">
        <f t="shared" si="315"/>
        <v>0</v>
      </c>
      <c r="N1736" s="53">
        <f t="shared" si="316"/>
        <v>0</v>
      </c>
    </row>
    <row r="1737" spans="1:14" x14ac:dyDescent="0.2">
      <c r="A1737" s="58">
        <v>14</v>
      </c>
      <c r="B1737" s="61" t="s">
        <v>27</v>
      </c>
      <c r="C1737" s="53">
        <v>0</v>
      </c>
      <c r="D1737" s="53">
        <v>0</v>
      </c>
      <c r="E1737" s="53">
        <v>0</v>
      </c>
      <c r="F1737" s="53">
        <v>0</v>
      </c>
      <c r="G1737" s="53">
        <v>0</v>
      </c>
      <c r="H1737" s="53">
        <v>0</v>
      </c>
      <c r="I1737" s="53" t="e">
        <f t="shared" si="312"/>
        <v>#DIV/0!</v>
      </c>
      <c r="J1737" s="53" t="e">
        <f t="shared" si="313"/>
        <v>#DIV/0!</v>
      </c>
      <c r="K1737" s="53">
        <f t="shared" si="314"/>
        <v>0</v>
      </c>
      <c r="L1737" s="53">
        <f t="shared" si="315"/>
        <v>0</v>
      </c>
      <c r="M1737" s="53">
        <f t="shared" si="315"/>
        <v>0</v>
      </c>
      <c r="N1737" s="53" t="e">
        <f t="shared" si="316"/>
        <v>#DIV/0!</v>
      </c>
    </row>
    <row r="1738" spans="1:14" x14ac:dyDescent="0.2">
      <c r="A1738" s="58">
        <v>15</v>
      </c>
      <c r="B1738" s="61" t="s">
        <v>28</v>
      </c>
      <c r="C1738" s="53">
        <v>0</v>
      </c>
      <c r="D1738" s="53">
        <v>0</v>
      </c>
      <c r="E1738" s="53">
        <v>0</v>
      </c>
      <c r="F1738" s="53">
        <v>0</v>
      </c>
      <c r="G1738" s="53">
        <v>0</v>
      </c>
      <c r="H1738" s="53">
        <v>0</v>
      </c>
      <c r="I1738" s="53" t="e">
        <f t="shared" si="312"/>
        <v>#DIV/0!</v>
      </c>
      <c r="J1738" s="53" t="e">
        <f t="shared" si="313"/>
        <v>#DIV/0!</v>
      </c>
      <c r="K1738" s="53">
        <f t="shared" si="314"/>
        <v>0</v>
      </c>
      <c r="L1738" s="53">
        <f t="shared" si="315"/>
        <v>0</v>
      </c>
      <c r="M1738" s="53">
        <f t="shared" si="315"/>
        <v>0</v>
      </c>
      <c r="N1738" s="53" t="e">
        <f t="shared" si="316"/>
        <v>#DIV/0!</v>
      </c>
    </row>
    <row r="1739" spans="1:14" x14ac:dyDescent="0.2">
      <c r="A1739" s="58">
        <v>16</v>
      </c>
      <c r="B1739" s="61" t="s">
        <v>29</v>
      </c>
      <c r="C1739" s="53">
        <v>0</v>
      </c>
      <c r="D1739" s="53">
        <v>0</v>
      </c>
      <c r="E1739" s="53">
        <v>0</v>
      </c>
      <c r="F1739" s="53">
        <v>0</v>
      </c>
      <c r="G1739" s="53">
        <v>0</v>
      </c>
      <c r="H1739" s="53">
        <v>0</v>
      </c>
      <c r="I1739" s="53" t="e">
        <f t="shared" si="312"/>
        <v>#DIV/0!</v>
      </c>
      <c r="J1739" s="53" t="e">
        <f t="shared" si="313"/>
        <v>#DIV/0!</v>
      </c>
      <c r="K1739" s="53">
        <f t="shared" si="314"/>
        <v>0</v>
      </c>
      <c r="L1739" s="53">
        <f t="shared" si="315"/>
        <v>0</v>
      </c>
      <c r="M1739" s="53">
        <f t="shared" si="315"/>
        <v>0</v>
      </c>
      <c r="N1739" s="53" t="e">
        <f t="shared" si="316"/>
        <v>#DIV/0!</v>
      </c>
    </row>
    <row r="1740" spans="1:14" x14ac:dyDescent="0.2">
      <c r="A1740" s="58">
        <v>17</v>
      </c>
      <c r="B1740" s="61" t="s">
        <v>30</v>
      </c>
      <c r="C1740" s="53">
        <v>0</v>
      </c>
      <c r="D1740" s="53">
        <v>0</v>
      </c>
      <c r="E1740" s="53">
        <v>0</v>
      </c>
      <c r="F1740" s="53">
        <v>0</v>
      </c>
      <c r="G1740" s="53">
        <v>0</v>
      </c>
      <c r="H1740" s="53">
        <v>0</v>
      </c>
      <c r="I1740" s="53" t="e">
        <f>(F1740/C1740)*100</f>
        <v>#DIV/0!</v>
      </c>
      <c r="J1740" s="53" t="e">
        <f>(H1740/D1740)*100</f>
        <v>#DIV/0!</v>
      </c>
      <c r="K1740" s="53">
        <f>C1740+D1740</f>
        <v>0</v>
      </c>
      <c r="L1740" s="53">
        <f>E1740+G1740</f>
        <v>0</v>
      </c>
      <c r="M1740" s="53">
        <f>F1740+H1740</f>
        <v>0</v>
      </c>
      <c r="N1740" s="53" t="e">
        <f>(M1740/K1740)*100</f>
        <v>#DIV/0!</v>
      </c>
    </row>
    <row r="1741" spans="1:14" x14ac:dyDescent="0.2">
      <c r="A1741" s="58">
        <v>18</v>
      </c>
      <c r="B1741" s="65" t="s">
        <v>31</v>
      </c>
      <c r="C1741" s="53">
        <v>0</v>
      </c>
      <c r="D1741" s="53">
        <v>0</v>
      </c>
      <c r="E1741" s="53">
        <v>0</v>
      </c>
      <c r="F1741" s="53">
        <v>0</v>
      </c>
      <c r="G1741" s="53">
        <v>0</v>
      </c>
      <c r="H1741" s="53">
        <v>0</v>
      </c>
      <c r="I1741" s="53" t="e">
        <f>(F1741/C1741)*100</f>
        <v>#DIV/0!</v>
      </c>
      <c r="J1741" s="53" t="e">
        <f>(H1741/D1741)*100</f>
        <v>#DIV/0!</v>
      </c>
      <c r="K1741" s="53">
        <f>C1741+D1741</f>
        <v>0</v>
      </c>
      <c r="L1741" s="53">
        <f>E1741+G1741</f>
        <v>0</v>
      </c>
      <c r="M1741" s="53">
        <f>F1741+H1741</f>
        <v>0</v>
      </c>
      <c r="N1741" s="53" t="e">
        <f>(M1741/K1741)*100</f>
        <v>#DIV/0!</v>
      </c>
    </row>
    <row r="1742" spans="1:14" x14ac:dyDescent="0.2">
      <c r="A1742" s="58">
        <v>19</v>
      </c>
      <c r="B1742" s="61" t="s">
        <v>32</v>
      </c>
      <c r="C1742" s="53">
        <v>0</v>
      </c>
      <c r="D1742" s="53">
        <v>0</v>
      </c>
      <c r="E1742" s="53">
        <v>0</v>
      </c>
      <c r="F1742" s="53">
        <v>0</v>
      </c>
      <c r="G1742" s="53">
        <v>0</v>
      </c>
      <c r="H1742" s="53">
        <v>0</v>
      </c>
      <c r="I1742" s="53" t="e">
        <f t="shared" ref="I1742:I1746" si="317">(F1742/C1742)*100</f>
        <v>#DIV/0!</v>
      </c>
      <c r="J1742" s="53" t="e">
        <f t="shared" ref="J1742:J1746" si="318">(H1742/D1742)*100</f>
        <v>#DIV/0!</v>
      </c>
      <c r="K1742" s="53">
        <f t="shared" ref="K1742:K1746" si="319">C1742+D1742</f>
        <v>0</v>
      </c>
      <c r="L1742" s="53">
        <f t="shared" ref="L1742:M1746" si="320">E1742+G1742</f>
        <v>0</v>
      </c>
      <c r="M1742" s="53">
        <f t="shared" si="320"/>
        <v>0</v>
      </c>
      <c r="N1742" s="53" t="e">
        <f t="shared" ref="N1742:N1746" si="321">(M1742/K1742)*100</f>
        <v>#DIV/0!</v>
      </c>
    </row>
    <row r="1743" spans="1:14" x14ac:dyDescent="0.2">
      <c r="A1743" s="58">
        <v>20</v>
      </c>
      <c r="B1743" s="61" t="s">
        <v>33</v>
      </c>
      <c r="C1743" s="53">
        <v>0</v>
      </c>
      <c r="D1743" s="53">
        <v>0</v>
      </c>
      <c r="E1743" s="53">
        <v>0</v>
      </c>
      <c r="F1743" s="53">
        <v>0</v>
      </c>
      <c r="G1743" s="53">
        <v>0</v>
      </c>
      <c r="H1743" s="53">
        <v>0</v>
      </c>
      <c r="I1743" s="53" t="e">
        <f t="shared" si="317"/>
        <v>#DIV/0!</v>
      </c>
      <c r="J1743" s="53" t="e">
        <f t="shared" si="318"/>
        <v>#DIV/0!</v>
      </c>
      <c r="K1743" s="53">
        <f t="shared" si="319"/>
        <v>0</v>
      </c>
      <c r="L1743" s="53">
        <f t="shared" si="320"/>
        <v>0</v>
      </c>
      <c r="M1743" s="53">
        <f t="shared" si="320"/>
        <v>0</v>
      </c>
      <c r="N1743" s="53" t="e">
        <f t="shared" si="321"/>
        <v>#DIV/0!</v>
      </c>
    </row>
    <row r="1744" spans="1:14" x14ac:dyDescent="0.2">
      <c r="A1744" s="58">
        <v>21</v>
      </c>
      <c r="B1744" s="61" t="s">
        <v>34</v>
      </c>
      <c r="C1744" s="53">
        <v>0</v>
      </c>
      <c r="D1744" s="53">
        <v>0</v>
      </c>
      <c r="E1744" s="53">
        <v>0</v>
      </c>
      <c r="F1744" s="53">
        <v>0</v>
      </c>
      <c r="G1744" s="53">
        <v>0</v>
      </c>
      <c r="H1744" s="53">
        <v>0</v>
      </c>
      <c r="I1744" s="53" t="e">
        <f t="shared" si="317"/>
        <v>#DIV/0!</v>
      </c>
      <c r="J1744" s="53" t="e">
        <f t="shared" si="318"/>
        <v>#DIV/0!</v>
      </c>
      <c r="K1744" s="53">
        <f t="shared" si="319"/>
        <v>0</v>
      </c>
      <c r="L1744" s="53">
        <f t="shared" si="320"/>
        <v>0</v>
      </c>
      <c r="M1744" s="53">
        <f t="shared" si="320"/>
        <v>0</v>
      </c>
      <c r="N1744" s="53" t="e">
        <f t="shared" si="321"/>
        <v>#DIV/0!</v>
      </c>
    </row>
    <row r="1745" spans="1:14" x14ac:dyDescent="0.2">
      <c r="A1745" s="58">
        <v>22</v>
      </c>
      <c r="B1745" s="61" t="s">
        <v>35</v>
      </c>
      <c r="C1745" s="53">
        <v>0</v>
      </c>
      <c r="D1745" s="53">
        <v>0</v>
      </c>
      <c r="E1745" s="53">
        <v>0</v>
      </c>
      <c r="F1745" s="53">
        <v>0</v>
      </c>
      <c r="G1745" s="53">
        <v>0</v>
      </c>
      <c r="H1745" s="53">
        <v>0</v>
      </c>
      <c r="I1745" s="53" t="e">
        <f t="shared" si="317"/>
        <v>#DIV/0!</v>
      </c>
      <c r="J1745" s="53" t="e">
        <f t="shared" si="318"/>
        <v>#DIV/0!</v>
      </c>
      <c r="K1745" s="53">
        <f t="shared" si="319"/>
        <v>0</v>
      </c>
      <c r="L1745" s="53">
        <f t="shared" si="320"/>
        <v>0</v>
      </c>
      <c r="M1745" s="53">
        <f t="shared" si="320"/>
        <v>0</v>
      </c>
      <c r="N1745" s="53" t="e">
        <f t="shared" si="321"/>
        <v>#DIV/0!</v>
      </c>
    </row>
    <row r="1746" spans="1:14" x14ac:dyDescent="0.2">
      <c r="A1746" s="58">
        <v>23</v>
      </c>
      <c r="B1746" s="61" t="s">
        <v>36</v>
      </c>
      <c r="C1746" s="53">
        <v>0</v>
      </c>
      <c r="D1746" s="53">
        <v>0</v>
      </c>
      <c r="E1746" s="53">
        <v>0</v>
      </c>
      <c r="F1746" s="53">
        <v>0</v>
      </c>
      <c r="G1746" s="53">
        <v>0</v>
      </c>
      <c r="H1746" s="53">
        <v>0</v>
      </c>
      <c r="I1746" s="53" t="e">
        <f t="shared" si="317"/>
        <v>#DIV/0!</v>
      </c>
      <c r="J1746" s="53" t="e">
        <f t="shared" si="318"/>
        <v>#DIV/0!</v>
      </c>
      <c r="K1746" s="53">
        <f t="shared" si="319"/>
        <v>0</v>
      </c>
      <c r="L1746" s="53">
        <f t="shared" si="320"/>
        <v>0</v>
      </c>
      <c r="M1746" s="53">
        <f t="shared" si="320"/>
        <v>0</v>
      </c>
      <c r="N1746" s="53" t="e">
        <f t="shared" si="321"/>
        <v>#DIV/0!</v>
      </c>
    </row>
    <row r="1747" spans="1:14" x14ac:dyDescent="0.2">
      <c r="A1747" s="58">
        <v>24</v>
      </c>
      <c r="B1747" s="59" t="s">
        <v>37</v>
      </c>
      <c r="C1747" s="53">
        <v>0</v>
      </c>
      <c r="D1747" s="53">
        <v>0</v>
      </c>
      <c r="E1747" s="53">
        <v>0</v>
      </c>
      <c r="F1747" s="53">
        <v>0</v>
      </c>
      <c r="G1747" s="53">
        <v>0</v>
      </c>
      <c r="H1747" s="53">
        <v>0</v>
      </c>
      <c r="I1747" s="53" t="e">
        <f>(F1747/C1747)*100</f>
        <v>#DIV/0!</v>
      </c>
      <c r="J1747" s="53" t="e">
        <f>(H1747/D1747)*100</f>
        <v>#DIV/0!</v>
      </c>
      <c r="K1747" s="53">
        <f>C1747+D1747</f>
        <v>0</v>
      </c>
      <c r="L1747" s="53">
        <f>E1747+G1747</f>
        <v>0</v>
      </c>
      <c r="M1747" s="53">
        <f>F1747+H1747</f>
        <v>0</v>
      </c>
      <c r="N1747" s="53" t="e">
        <f>(M1747/K1747)*100</f>
        <v>#DIV/0!</v>
      </c>
    </row>
    <row r="1748" spans="1:14" x14ac:dyDescent="0.2">
      <c r="A1748" s="58">
        <v>25</v>
      </c>
      <c r="B1748" s="61" t="s">
        <v>38</v>
      </c>
      <c r="C1748" s="53">
        <v>0</v>
      </c>
      <c r="D1748" s="53">
        <v>0</v>
      </c>
      <c r="E1748" s="53">
        <v>0</v>
      </c>
      <c r="F1748" s="53">
        <v>0</v>
      </c>
      <c r="G1748" s="53">
        <v>0</v>
      </c>
      <c r="H1748" s="53">
        <v>0</v>
      </c>
      <c r="I1748" s="53" t="e">
        <f t="shared" ref="I1748:I1760" si="322">(F1748/C1748)*100</f>
        <v>#DIV/0!</v>
      </c>
      <c r="J1748" s="53" t="e">
        <f t="shared" ref="J1748:J1760" si="323">(H1748/D1748)*100</f>
        <v>#DIV/0!</v>
      </c>
      <c r="K1748" s="53">
        <f t="shared" ref="K1748:K1760" si="324">C1748+D1748</f>
        <v>0</v>
      </c>
      <c r="L1748" s="53">
        <f t="shared" ref="L1748:M1760" si="325">E1748+G1748</f>
        <v>0</v>
      </c>
      <c r="M1748" s="53">
        <f t="shared" si="325"/>
        <v>0</v>
      </c>
      <c r="N1748" s="53" t="e">
        <f t="shared" ref="N1748:N1760" si="326">(M1748/K1748)*100</f>
        <v>#DIV/0!</v>
      </c>
    </row>
    <row r="1749" spans="1:14" x14ac:dyDescent="0.2">
      <c r="A1749" s="58">
        <v>26</v>
      </c>
      <c r="B1749" s="61" t="s">
        <v>39</v>
      </c>
      <c r="C1749" s="53">
        <v>0.64999913828265476</v>
      </c>
      <c r="D1749" s="53">
        <v>0.35000086171734524</v>
      </c>
      <c r="E1749" s="53">
        <v>0</v>
      </c>
      <c r="F1749" s="53">
        <v>0</v>
      </c>
      <c r="G1749" s="53">
        <v>0</v>
      </c>
      <c r="H1749" s="53">
        <v>0</v>
      </c>
      <c r="I1749" s="53">
        <f t="shared" si="322"/>
        <v>0</v>
      </c>
      <c r="J1749" s="53">
        <f t="shared" si="323"/>
        <v>0</v>
      </c>
      <c r="K1749" s="53">
        <f t="shared" si="324"/>
        <v>1</v>
      </c>
      <c r="L1749" s="53">
        <f t="shared" si="325"/>
        <v>0</v>
      </c>
      <c r="M1749" s="53">
        <f t="shared" si="325"/>
        <v>0</v>
      </c>
      <c r="N1749" s="53">
        <f t="shared" si="326"/>
        <v>0</v>
      </c>
    </row>
    <row r="1750" spans="1:14" x14ac:dyDescent="0.2">
      <c r="A1750" s="58">
        <v>27</v>
      </c>
      <c r="B1750" s="61" t="s">
        <v>40</v>
      </c>
      <c r="C1750" s="53">
        <v>0</v>
      </c>
      <c r="D1750" s="53">
        <v>0</v>
      </c>
      <c r="E1750" s="53">
        <v>0</v>
      </c>
      <c r="F1750" s="53">
        <v>0</v>
      </c>
      <c r="G1750" s="53">
        <v>0</v>
      </c>
      <c r="H1750" s="53">
        <v>0</v>
      </c>
      <c r="I1750" s="53" t="e">
        <f t="shared" si="322"/>
        <v>#DIV/0!</v>
      </c>
      <c r="J1750" s="53" t="e">
        <f t="shared" si="323"/>
        <v>#DIV/0!</v>
      </c>
      <c r="K1750" s="53">
        <f t="shared" si="324"/>
        <v>0</v>
      </c>
      <c r="L1750" s="53">
        <f t="shared" si="325"/>
        <v>0</v>
      </c>
      <c r="M1750" s="53">
        <f t="shared" si="325"/>
        <v>0</v>
      </c>
      <c r="N1750" s="53" t="e">
        <f t="shared" si="326"/>
        <v>#DIV/0!</v>
      </c>
    </row>
    <row r="1751" spans="1:14" x14ac:dyDescent="0.2">
      <c r="A1751" s="58">
        <v>28</v>
      </c>
      <c r="B1751" s="61" t="s">
        <v>41</v>
      </c>
      <c r="C1751" s="53">
        <v>0</v>
      </c>
      <c r="D1751" s="53">
        <v>0</v>
      </c>
      <c r="E1751" s="53">
        <v>0</v>
      </c>
      <c r="F1751" s="53">
        <v>0</v>
      </c>
      <c r="G1751" s="53">
        <v>0</v>
      </c>
      <c r="H1751" s="53">
        <v>0</v>
      </c>
      <c r="I1751" s="53" t="e">
        <f t="shared" si="322"/>
        <v>#DIV/0!</v>
      </c>
      <c r="J1751" s="53" t="e">
        <f t="shared" si="323"/>
        <v>#DIV/0!</v>
      </c>
      <c r="K1751" s="53">
        <f t="shared" si="324"/>
        <v>0</v>
      </c>
      <c r="L1751" s="53">
        <f t="shared" si="325"/>
        <v>0</v>
      </c>
      <c r="M1751" s="53">
        <f t="shared" si="325"/>
        <v>0</v>
      </c>
      <c r="N1751" s="53" t="e">
        <f t="shared" si="326"/>
        <v>#DIV/0!</v>
      </c>
    </row>
    <row r="1752" spans="1:14" x14ac:dyDescent="0.2">
      <c r="A1752" s="58">
        <v>29</v>
      </c>
      <c r="B1752" s="61" t="s">
        <v>42</v>
      </c>
      <c r="C1752" s="53">
        <v>0</v>
      </c>
      <c r="D1752" s="53">
        <v>0</v>
      </c>
      <c r="E1752" s="53">
        <v>0</v>
      </c>
      <c r="F1752" s="53">
        <v>0</v>
      </c>
      <c r="G1752" s="53">
        <v>0</v>
      </c>
      <c r="H1752" s="53">
        <v>0</v>
      </c>
      <c r="I1752" s="53" t="e">
        <f t="shared" si="322"/>
        <v>#DIV/0!</v>
      </c>
      <c r="J1752" s="53" t="e">
        <f t="shared" si="323"/>
        <v>#DIV/0!</v>
      </c>
      <c r="K1752" s="53">
        <f t="shared" si="324"/>
        <v>0</v>
      </c>
      <c r="L1752" s="53">
        <f t="shared" si="325"/>
        <v>0</v>
      </c>
      <c r="M1752" s="53">
        <f t="shared" si="325"/>
        <v>0</v>
      </c>
      <c r="N1752" s="53" t="e">
        <f t="shared" si="326"/>
        <v>#DIV/0!</v>
      </c>
    </row>
    <row r="1753" spans="1:14" x14ac:dyDescent="0.2">
      <c r="A1753" s="58">
        <v>30</v>
      </c>
      <c r="B1753" s="61" t="s">
        <v>43</v>
      </c>
      <c r="C1753" s="53">
        <v>0</v>
      </c>
      <c r="D1753" s="53">
        <v>0</v>
      </c>
      <c r="E1753" s="53">
        <v>0</v>
      </c>
      <c r="F1753" s="53">
        <v>0</v>
      </c>
      <c r="G1753" s="53">
        <v>0</v>
      </c>
      <c r="H1753" s="53">
        <v>0</v>
      </c>
      <c r="I1753" s="53" t="e">
        <f t="shared" si="322"/>
        <v>#DIV/0!</v>
      </c>
      <c r="J1753" s="53" t="e">
        <f t="shared" si="323"/>
        <v>#DIV/0!</v>
      </c>
      <c r="K1753" s="53">
        <f t="shared" si="324"/>
        <v>0</v>
      </c>
      <c r="L1753" s="53">
        <f t="shared" si="325"/>
        <v>0</v>
      </c>
      <c r="M1753" s="53">
        <f t="shared" si="325"/>
        <v>0</v>
      </c>
      <c r="N1753" s="53" t="e">
        <f t="shared" si="326"/>
        <v>#DIV/0!</v>
      </c>
    </row>
    <row r="1754" spans="1:14" x14ac:dyDescent="0.2">
      <c r="A1754" s="58">
        <v>31</v>
      </c>
      <c r="B1754" s="61" t="s">
        <v>44</v>
      </c>
      <c r="C1754" s="53">
        <v>0</v>
      </c>
      <c r="D1754" s="53">
        <v>0</v>
      </c>
      <c r="E1754" s="53">
        <v>0</v>
      </c>
      <c r="F1754" s="53">
        <v>0</v>
      </c>
      <c r="G1754" s="53">
        <v>0</v>
      </c>
      <c r="H1754" s="53">
        <v>0</v>
      </c>
      <c r="I1754" s="53" t="e">
        <f t="shared" si="322"/>
        <v>#DIV/0!</v>
      </c>
      <c r="J1754" s="53" t="e">
        <f t="shared" si="323"/>
        <v>#DIV/0!</v>
      </c>
      <c r="K1754" s="53">
        <f t="shared" si="324"/>
        <v>0</v>
      </c>
      <c r="L1754" s="53">
        <f t="shared" si="325"/>
        <v>0</v>
      </c>
      <c r="M1754" s="53">
        <f t="shared" si="325"/>
        <v>0</v>
      </c>
      <c r="N1754" s="53" t="e">
        <f t="shared" si="326"/>
        <v>#DIV/0!</v>
      </c>
    </row>
    <row r="1755" spans="1:14" x14ac:dyDescent="0.2">
      <c r="A1755" s="58">
        <v>32</v>
      </c>
      <c r="B1755" s="61" t="s">
        <v>45</v>
      </c>
      <c r="C1755" s="53">
        <v>0</v>
      </c>
      <c r="D1755" s="53">
        <v>0</v>
      </c>
      <c r="E1755" s="53">
        <v>0</v>
      </c>
      <c r="F1755" s="53">
        <v>0</v>
      </c>
      <c r="G1755" s="53">
        <v>0</v>
      </c>
      <c r="H1755" s="53">
        <v>0</v>
      </c>
      <c r="I1755" s="53" t="e">
        <f t="shared" si="322"/>
        <v>#DIV/0!</v>
      </c>
      <c r="J1755" s="53" t="e">
        <f t="shared" si="323"/>
        <v>#DIV/0!</v>
      </c>
      <c r="K1755" s="53">
        <f t="shared" si="324"/>
        <v>0</v>
      </c>
      <c r="L1755" s="53">
        <f t="shared" si="325"/>
        <v>0</v>
      </c>
      <c r="M1755" s="53">
        <f t="shared" si="325"/>
        <v>0</v>
      </c>
      <c r="N1755" s="53" t="e">
        <f t="shared" si="326"/>
        <v>#DIV/0!</v>
      </c>
    </row>
    <row r="1756" spans="1:14" x14ac:dyDescent="0.2">
      <c r="A1756" s="58">
        <v>33</v>
      </c>
      <c r="B1756" s="61" t="s">
        <v>46</v>
      </c>
      <c r="C1756" s="53">
        <v>0</v>
      </c>
      <c r="D1756" s="53">
        <v>0</v>
      </c>
      <c r="E1756" s="53">
        <v>0</v>
      </c>
      <c r="F1756" s="53">
        <v>0</v>
      </c>
      <c r="G1756" s="53">
        <v>0</v>
      </c>
      <c r="H1756" s="53">
        <v>0</v>
      </c>
      <c r="I1756" s="53" t="e">
        <f t="shared" si="322"/>
        <v>#DIV/0!</v>
      </c>
      <c r="J1756" s="53" t="e">
        <f t="shared" si="323"/>
        <v>#DIV/0!</v>
      </c>
      <c r="K1756" s="53">
        <f t="shared" si="324"/>
        <v>0</v>
      </c>
      <c r="L1756" s="53">
        <f t="shared" si="325"/>
        <v>0</v>
      </c>
      <c r="M1756" s="53">
        <f t="shared" si="325"/>
        <v>0</v>
      </c>
      <c r="N1756" s="53" t="e">
        <f t="shared" si="326"/>
        <v>#DIV/0!</v>
      </c>
    </row>
    <row r="1757" spans="1:14" x14ac:dyDescent="0.2">
      <c r="A1757" s="58">
        <v>34</v>
      </c>
      <c r="B1757" s="61" t="s">
        <v>47</v>
      </c>
      <c r="C1757" s="53">
        <v>0</v>
      </c>
      <c r="D1757" s="53">
        <v>0</v>
      </c>
      <c r="E1757" s="53">
        <v>0</v>
      </c>
      <c r="F1757" s="53">
        <v>0</v>
      </c>
      <c r="G1757" s="53">
        <v>0</v>
      </c>
      <c r="H1757" s="53">
        <v>0</v>
      </c>
      <c r="I1757" s="53" t="e">
        <f t="shared" si="322"/>
        <v>#DIV/0!</v>
      </c>
      <c r="J1757" s="53" t="e">
        <f t="shared" si="323"/>
        <v>#DIV/0!</v>
      </c>
      <c r="K1757" s="53">
        <f t="shared" si="324"/>
        <v>0</v>
      </c>
      <c r="L1757" s="53">
        <f t="shared" si="325"/>
        <v>0</v>
      </c>
      <c r="M1757" s="53">
        <f t="shared" si="325"/>
        <v>0</v>
      </c>
      <c r="N1757" s="53" t="e">
        <f t="shared" si="326"/>
        <v>#DIV/0!</v>
      </c>
    </row>
    <row r="1758" spans="1:14" x14ac:dyDescent="0.2">
      <c r="A1758" s="58">
        <v>35</v>
      </c>
      <c r="B1758" s="61" t="s">
        <v>48</v>
      </c>
      <c r="C1758" s="53">
        <v>0</v>
      </c>
      <c r="D1758" s="53">
        <v>0</v>
      </c>
      <c r="E1758" s="53">
        <v>0</v>
      </c>
      <c r="F1758" s="53">
        <v>0</v>
      </c>
      <c r="G1758" s="53">
        <v>0</v>
      </c>
      <c r="H1758" s="53">
        <v>0</v>
      </c>
      <c r="I1758" s="53" t="e">
        <f t="shared" si="322"/>
        <v>#DIV/0!</v>
      </c>
      <c r="J1758" s="53" t="e">
        <f t="shared" si="323"/>
        <v>#DIV/0!</v>
      </c>
      <c r="K1758" s="53">
        <f t="shared" si="324"/>
        <v>0</v>
      </c>
      <c r="L1758" s="53">
        <f t="shared" si="325"/>
        <v>0</v>
      </c>
      <c r="M1758" s="53">
        <f t="shared" si="325"/>
        <v>0</v>
      </c>
      <c r="N1758" s="53" t="e">
        <f t="shared" si="326"/>
        <v>#DIV/0!</v>
      </c>
    </row>
    <row r="1759" spans="1:14" x14ac:dyDescent="0.2">
      <c r="A1759" s="58">
        <v>36</v>
      </c>
      <c r="B1759" s="61" t="s">
        <v>49</v>
      </c>
      <c r="C1759" s="53">
        <v>0</v>
      </c>
      <c r="D1759" s="53">
        <v>0</v>
      </c>
      <c r="E1759" s="53">
        <v>0</v>
      </c>
      <c r="F1759" s="53">
        <v>0</v>
      </c>
      <c r="G1759" s="53">
        <v>0</v>
      </c>
      <c r="H1759" s="53">
        <v>0</v>
      </c>
      <c r="I1759" s="53" t="e">
        <f t="shared" si="322"/>
        <v>#DIV/0!</v>
      </c>
      <c r="J1759" s="53" t="e">
        <f t="shared" si="323"/>
        <v>#DIV/0!</v>
      </c>
      <c r="K1759" s="53">
        <f t="shared" si="324"/>
        <v>0</v>
      </c>
      <c r="L1759" s="53">
        <f t="shared" si="325"/>
        <v>0</v>
      </c>
      <c r="M1759" s="53">
        <f t="shared" si="325"/>
        <v>0</v>
      </c>
      <c r="N1759" s="53" t="e">
        <f t="shared" si="326"/>
        <v>#DIV/0!</v>
      </c>
    </row>
    <row r="1760" spans="1:14" x14ac:dyDescent="0.2">
      <c r="A1760" s="66"/>
      <c r="B1760" s="67" t="s">
        <v>6</v>
      </c>
      <c r="C1760" s="54">
        <f t="shared" ref="C1760:H1760" si="327">SUM(C1724:C1759)</f>
        <v>846.15766491370778</v>
      </c>
      <c r="D1760" s="54">
        <f t="shared" si="327"/>
        <v>106.60233508629219</v>
      </c>
      <c r="E1760" s="54">
        <f t="shared" si="327"/>
        <v>0</v>
      </c>
      <c r="F1760" s="54">
        <f t="shared" si="327"/>
        <v>0</v>
      </c>
      <c r="G1760" s="54">
        <f t="shared" si="327"/>
        <v>0</v>
      </c>
      <c r="H1760" s="54">
        <f t="shared" si="327"/>
        <v>0</v>
      </c>
      <c r="I1760" s="54">
        <f t="shared" si="322"/>
        <v>0</v>
      </c>
      <c r="J1760" s="54">
        <f t="shared" si="323"/>
        <v>0</v>
      </c>
      <c r="K1760" s="54">
        <f t="shared" si="324"/>
        <v>952.76</v>
      </c>
      <c r="L1760" s="54">
        <f t="shared" si="325"/>
        <v>0</v>
      </c>
      <c r="M1760" s="54">
        <f t="shared" si="325"/>
        <v>0</v>
      </c>
      <c r="N1760" s="54">
        <f t="shared" si="326"/>
        <v>0</v>
      </c>
    </row>
    <row r="1761" spans="1:14" ht="20.25" x14ac:dyDescent="0.2">
      <c r="A1761" s="109" t="s">
        <v>183</v>
      </c>
      <c r="B1761" s="109"/>
      <c r="C1761" s="109"/>
      <c r="D1761" s="109"/>
      <c r="E1761" s="109"/>
      <c r="F1761" s="109"/>
      <c r="G1761" s="109"/>
      <c r="H1761" s="109"/>
      <c r="I1761" s="109"/>
      <c r="J1761" s="109"/>
      <c r="K1761" s="109"/>
      <c r="L1761" s="109"/>
      <c r="M1761" s="109"/>
      <c r="N1761" s="109"/>
    </row>
    <row r="1762" spans="1:14" x14ac:dyDescent="0.2">
      <c r="A1762" s="110"/>
      <c r="B1762" s="110"/>
      <c r="C1762" s="110"/>
      <c r="D1762" s="110"/>
      <c r="E1762" s="110"/>
      <c r="F1762" s="110"/>
      <c r="G1762" s="110"/>
      <c r="H1762" s="110"/>
      <c r="I1762" s="110"/>
      <c r="J1762" s="110"/>
      <c r="K1762" s="110"/>
      <c r="L1762" s="110"/>
      <c r="M1762" s="110"/>
      <c r="N1762" s="110"/>
    </row>
    <row r="1763" spans="1:14" ht="15.75" x14ac:dyDescent="0.2">
      <c r="A1763" s="111" t="str">
        <f>A311</f>
        <v>Disbursements under Crop Loans - 30.09.2020</v>
      </c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1"/>
      <c r="L1763" s="111"/>
      <c r="M1763" s="111"/>
      <c r="N1763" s="111"/>
    </row>
    <row r="1764" spans="1:14" x14ac:dyDescent="0.2">
      <c r="A1764" s="56"/>
      <c r="B1764" s="56"/>
      <c r="C1764" s="56"/>
      <c r="D1764" s="56"/>
      <c r="E1764" s="56"/>
      <c r="F1764" s="56"/>
      <c r="G1764" s="56"/>
      <c r="H1764" s="56"/>
      <c r="I1764" s="56"/>
      <c r="J1764" s="56"/>
      <c r="K1764" s="112" t="s">
        <v>2</v>
      </c>
      <c r="L1764" s="112"/>
      <c r="M1764" s="112"/>
      <c r="N1764" s="112"/>
    </row>
    <row r="1765" spans="1:14" x14ac:dyDescent="0.2">
      <c r="A1765" s="113" t="s">
        <v>3</v>
      </c>
      <c r="B1765" s="113" t="s">
        <v>56</v>
      </c>
      <c r="C1765" s="102" t="str">
        <f>C313</f>
        <v>Crop Loan Target 
ACP 2020-21</v>
      </c>
      <c r="D1765" s="102"/>
      <c r="E1765" s="116" t="str">
        <f>E313</f>
        <v>Cumulative Achievement from 
01.04.2020</v>
      </c>
      <c r="F1765" s="117"/>
      <c r="G1765" s="117"/>
      <c r="H1765" s="118"/>
      <c r="I1765" s="102" t="s">
        <v>5</v>
      </c>
      <c r="J1765" s="102"/>
      <c r="K1765" s="102" t="s">
        <v>6</v>
      </c>
      <c r="L1765" s="102"/>
      <c r="M1765" s="102"/>
      <c r="N1765" s="102"/>
    </row>
    <row r="1766" spans="1:14" x14ac:dyDescent="0.2">
      <c r="A1766" s="114"/>
      <c r="B1766" s="114"/>
      <c r="C1766" s="103" t="s">
        <v>7</v>
      </c>
      <c r="D1766" s="103" t="s">
        <v>8</v>
      </c>
      <c r="E1766" s="105" t="s">
        <v>7</v>
      </c>
      <c r="F1766" s="106"/>
      <c r="G1766" s="105" t="s">
        <v>8</v>
      </c>
      <c r="H1766" s="106"/>
      <c r="I1766" s="103" t="s">
        <v>7</v>
      </c>
      <c r="J1766" s="103" t="s">
        <v>8</v>
      </c>
      <c r="K1766" s="103" t="s">
        <v>9</v>
      </c>
      <c r="L1766" s="107" t="s">
        <v>10</v>
      </c>
      <c r="M1766" s="107"/>
      <c r="N1766" s="103" t="s">
        <v>11</v>
      </c>
    </row>
    <row r="1767" spans="1:14" x14ac:dyDescent="0.2">
      <c r="A1767" s="115"/>
      <c r="B1767" s="115"/>
      <c r="C1767" s="104"/>
      <c r="D1767" s="104"/>
      <c r="E1767" s="57" t="s">
        <v>12</v>
      </c>
      <c r="F1767" s="57" t="s">
        <v>13</v>
      </c>
      <c r="G1767" s="57" t="s">
        <v>12</v>
      </c>
      <c r="H1767" s="57" t="s">
        <v>13</v>
      </c>
      <c r="I1767" s="104"/>
      <c r="J1767" s="104"/>
      <c r="K1767" s="104"/>
      <c r="L1767" s="57" t="s">
        <v>12</v>
      </c>
      <c r="M1767" s="57" t="s">
        <v>13</v>
      </c>
      <c r="N1767" s="104"/>
    </row>
    <row r="1768" spans="1:14" x14ac:dyDescent="0.2">
      <c r="A1768" s="58">
        <v>1</v>
      </c>
      <c r="B1768" s="61" t="s">
        <v>14</v>
      </c>
      <c r="C1768" s="53">
        <v>0</v>
      </c>
      <c r="D1768" s="53">
        <v>0</v>
      </c>
      <c r="E1768" s="53">
        <v>0</v>
      </c>
      <c r="F1768" s="53">
        <v>0</v>
      </c>
      <c r="G1768" s="53">
        <v>0</v>
      </c>
      <c r="H1768" s="53">
        <v>0</v>
      </c>
      <c r="I1768" s="53" t="e">
        <f t="shared" ref="I1768:I1783" si="328">(F1768/C1768)*100</f>
        <v>#DIV/0!</v>
      </c>
      <c r="J1768" s="53" t="e">
        <f t="shared" ref="J1768:J1783" si="329">(H1768/D1768)*100</f>
        <v>#DIV/0!</v>
      </c>
      <c r="K1768" s="53">
        <f t="shared" ref="K1768:K1783" si="330">C1768+D1768</f>
        <v>0</v>
      </c>
      <c r="L1768" s="53">
        <f t="shared" ref="L1768:M1783" si="331">E1768+G1768</f>
        <v>0</v>
      </c>
      <c r="M1768" s="53">
        <f t="shared" si="331"/>
        <v>0</v>
      </c>
      <c r="N1768" s="53" t="e">
        <f t="shared" ref="N1768:N1783" si="332">(M1768/K1768)*100</f>
        <v>#DIV/0!</v>
      </c>
    </row>
    <row r="1769" spans="1:14" x14ac:dyDescent="0.2">
      <c r="A1769" s="58">
        <v>2</v>
      </c>
      <c r="B1769" s="61" t="s">
        <v>15</v>
      </c>
      <c r="C1769" s="53">
        <v>0</v>
      </c>
      <c r="D1769" s="53">
        <v>0</v>
      </c>
      <c r="E1769" s="53">
        <v>0</v>
      </c>
      <c r="F1769" s="53">
        <v>0</v>
      </c>
      <c r="G1769" s="53">
        <v>0</v>
      </c>
      <c r="H1769" s="53">
        <v>0</v>
      </c>
      <c r="I1769" s="53" t="e">
        <f t="shared" si="328"/>
        <v>#DIV/0!</v>
      </c>
      <c r="J1769" s="53" t="e">
        <f t="shared" si="329"/>
        <v>#DIV/0!</v>
      </c>
      <c r="K1769" s="53">
        <f t="shared" si="330"/>
        <v>0</v>
      </c>
      <c r="L1769" s="53">
        <f t="shared" si="331"/>
        <v>0</v>
      </c>
      <c r="M1769" s="53">
        <f t="shared" si="331"/>
        <v>0</v>
      </c>
      <c r="N1769" s="53" t="e">
        <f t="shared" si="332"/>
        <v>#DIV/0!</v>
      </c>
    </row>
    <row r="1770" spans="1:14" x14ac:dyDescent="0.2">
      <c r="A1770" s="58">
        <v>3</v>
      </c>
      <c r="B1770" s="61" t="s">
        <v>16</v>
      </c>
      <c r="C1770" s="53">
        <v>0</v>
      </c>
      <c r="D1770" s="53">
        <v>0</v>
      </c>
      <c r="E1770" s="53">
        <v>0</v>
      </c>
      <c r="F1770" s="53">
        <v>0</v>
      </c>
      <c r="G1770" s="53">
        <v>0</v>
      </c>
      <c r="H1770" s="53">
        <v>0</v>
      </c>
      <c r="I1770" s="53" t="e">
        <f t="shared" si="328"/>
        <v>#DIV/0!</v>
      </c>
      <c r="J1770" s="53" t="e">
        <f t="shared" si="329"/>
        <v>#DIV/0!</v>
      </c>
      <c r="K1770" s="53">
        <f t="shared" si="330"/>
        <v>0</v>
      </c>
      <c r="L1770" s="53">
        <f t="shared" si="331"/>
        <v>0</v>
      </c>
      <c r="M1770" s="53">
        <f t="shared" si="331"/>
        <v>0</v>
      </c>
      <c r="N1770" s="53" t="e">
        <f t="shared" si="332"/>
        <v>#DIV/0!</v>
      </c>
    </row>
    <row r="1771" spans="1:14" x14ac:dyDescent="0.2">
      <c r="A1771" s="58">
        <v>4</v>
      </c>
      <c r="B1771" s="61" t="s">
        <v>17</v>
      </c>
      <c r="C1771" s="53">
        <v>0</v>
      </c>
      <c r="D1771" s="53">
        <v>0</v>
      </c>
      <c r="E1771" s="53">
        <v>0</v>
      </c>
      <c r="F1771" s="53">
        <v>0</v>
      </c>
      <c r="G1771" s="53">
        <v>0</v>
      </c>
      <c r="H1771" s="53">
        <v>0</v>
      </c>
      <c r="I1771" s="53" t="e">
        <f t="shared" si="328"/>
        <v>#DIV/0!</v>
      </c>
      <c r="J1771" s="53" t="e">
        <f t="shared" si="329"/>
        <v>#DIV/0!</v>
      </c>
      <c r="K1771" s="53">
        <f t="shared" si="330"/>
        <v>0</v>
      </c>
      <c r="L1771" s="53">
        <f t="shared" si="331"/>
        <v>0</v>
      </c>
      <c r="M1771" s="53">
        <f t="shared" si="331"/>
        <v>0</v>
      </c>
      <c r="N1771" s="53" t="e">
        <f t="shared" si="332"/>
        <v>#DIV/0!</v>
      </c>
    </row>
    <row r="1772" spans="1:14" x14ac:dyDescent="0.2">
      <c r="A1772" s="58">
        <v>5</v>
      </c>
      <c r="B1772" s="61" t="s">
        <v>18</v>
      </c>
      <c r="C1772" s="53">
        <v>0</v>
      </c>
      <c r="D1772" s="53">
        <v>0</v>
      </c>
      <c r="E1772" s="53">
        <v>0</v>
      </c>
      <c r="F1772" s="53">
        <v>0</v>
      </c>
      <c r="G1772" s="53">
        <v>0</v>
      </c>
      <c r="H1772" s="53">
        <v>0</v>
      </c>
      <c r="I1772" s="53" t="e">
        <f t="shared" si="328"/>
        <v>#DIV/0!</v>
      </c>
      <c r="J1772" s="53" t="e">
        <f t="shared" si="329"/>
        <v>#DIV/0!</v>
      </c>
      <c r="K1772" s="53">
        <f t="shared" si="330"/>
        <v>0</v>
      </c>
      <c r="L1772" s="53">
        <f t="shared" si="331"/>
        <v>0</v>
      </c>
      <c r="M1772" s="53">
        <f t="shared" si="331"/>
        <v>0</v>
      </c>
      <c r="N1772" s="53" t="e">
        <f t="shared" si="332"/>
        <v>#DIV/0!</v>
      </c>
    </row>
    <row r="1773" spans="1:14" x14ac:dyDescent="0.2">
      <c r="A1773" s="58">
        <v>6</v>
      </c>
      <c r="B1773" s="61" t="s">
        <v>19</v>
      </c>
      <c r="C1773" s="53">
        <v>0</v>
      </c>
      <c r="D1773" s="53">
        <v>0</v>
      </c>
      <c r="E1773" s="53">
        <v>0</v>
      </c>
      <c r="F1773" s="53">
        <v>0</v>
      </c>
      <c r="G1773" s="53">
        <v>0</v>
      </c>
      <c r="H1773" s="53">
        <v>0</v>
      </c>
      <c r="I1773" s="53" t="e">
        <f t="shared" si="328"/>
        <v>#DIV/0!</v>
      </c>
      <c r="J1773" s="53" t="e">
        <f t="shared" si="329"/>
        <v>#DIV/0!</v>
      </c>
      <c r="K1773" s="53">
        <f t="shared" si="330"/>
        <v>0</v>
      </c>
      <c r="L1773" s="53">
        <f t="shared" si="331"/>
        <v>0</v>
      </c>
      <c r="M1773" s="53">
        <f t="shared" si="331"/>
        <v>0</v>
      </c>
      <c r="N1773" s="53" t="e">
        <f t="shared" si="332"/>
        <v>#DIV/0!</v>
      </c>
    </row>
    <row r="1774" spans="1:14" x14ac:dyDescent="0.2">
      <c r="A1774" s="58">
        <v>7</v>
      </c>
      <c r="B1774" s="61" t="s">
        <v>20</v>
      </c>
      <c r="C1774" s="53">
        <v>0</v>
      </c>
      <c r="D1774" s="53">
        <v>0</v>
      </c>
      <c r="E1774" s="53">
        <v>0</v>
      </c>
      <c r="F1774" s="53">
        <v>0</v>
      </c>
      <c r="G1774" s="53">
        <v>0</v>
      </c>
      <c r="H1774" s="53">
        <v>0</v>
      </c>
      <c r="I1774" s="53" t="e">
        <f t="shared" si="328"/>
        <v>#DIV/0!</v>
      </c>
      <c r="J1774" s="53" t="e">
        <f t="shared" si="329"/>
        <v>#DIV/0!</v>
      </c>
      <c r="K1774" s="53">
        <f t="shared" si="330"/>
        <v>0</v>
      </c>
      <c r="L1774" s="53">
        <f t="shared" si="331"/>
        <v>0</v>
      </c>
      <c r="M1774" s="53">
        <f t="shared" si="331"/>
        <v>0</v>
      </c>
      <c r="N1774" s="53" t="e">
        <f t="shared" si="332"/>
        <v>#DIV/0!</v>
      </c>
    </row>
    <row r="1775" spans="1:14" x14ac:dyDescent="0.2">
      <c r="A1775" s="58">
        <v>8</v>
      </c>
      <c r="B1775" s="61" t="s">
        <v>21</v>
      </c>
      <c r="C1775" s="53">
        <v>0</v>
      </c>
      <c r="D1775" s="53">
        <v>0</v>
      </c>
      <c r="E1775" s="53">
        <v>0</v>
      </c>
      <c r="F1775" s="53">
        <v>0</v>
      </c>
      <c r="G1775" s="53">
        <v>0</v>
      </c>
      <c r="H1775" s="53">
        <v>0</v>
      </c>
      <c r="I1775" s="53" t="e">
        <f t="shared" si="328"/>
        <v>#DIV/0!</v>
      </c>
      <c r="J1775" s="53" t="e">
        <f t="shared" si="329"/>
        <v>#DIV/0!</v>
      </c>
      <c r="K1775" s="53">
        <f t="shared" si="330"/>
        <v>0</v>
      </c>
      <c r="L1775" s="53">
        <f t="shared" si="331"/>
        <v>0</v>
      </c>
      <c r="M1775" s="53">
        <f t="shared" si="331"/>
        <v>0</v>
      </c>
      <c r="N1775" s="53" t="e">
        <f t="shared" si="332"/>
        <v>#DIV/0!</v>
      </c>
    </row>
    <row r="1776" spans="1:14" x14ac:dyDescent="0.2">
      <c r="A1776" s="58">
        <v>9</v>
      </c>
      <c r="B1776" s="61" t="s">
        <v>22</v>
      </c>
      <c r="C1776" s="53">
        <v>0</v>
      </c>
      <c r="D1776" s="53">
        <v>0</v>
      </c>
      <c r="E1776" s="53">
        <v>0</v>
      </c>
      <c r="F1776" s="53">
        <v>0</v>
      </c>
      <c r="G1776" s="53">
        <v>0</v>
      </c>
      <c r="H1776" s="53">
        <v>0</v>
      </c>
      <c r="I1776" s="53" t="e">
        <f t="shared" si="328"/>
        <v>#DIV/0!</v>
      </c>
      <c r="J1776" s="53" t="e">
        <f t="shared" si="329"/>
        <v>#DIV/0!</v>
      </c>
      <c r="K1776" s="53">
        <f t="shared" si="330"/>
        <v>0</v>
      </c>
      <c r="L1776" s="53">
        <f t="shared" si="331"/>
        <v>0</v>
      </c>
      <c r="M1776" s="53">
        <f t="shared" si="331"/>
        <v>0</v>
      </c>
      <c r="N1776" s="53" t="e">
        <f t="shared" si="332"/>
        <v>#DIV/0!</v>
      </c>
    </row>
    <row r="1777" spans="1:14" x14ac:dyDescent="0.2">
      <c r="A1777" s="58">
        <v>10</v>
      </c>
      <c r="B1777" s="61" t="s">
        <v>23</v>
      </c>
      <c r="C1777" s="53">
        <v>0</v>
      </c>
      <c r="D1777" s="53">
        <v>0</v>
      </c>
      <c r="E1777" s="53">
        <v>0</v>
      </c>
      <c r="F1777" s="53">
        <v>0</v>
      </c>
      <c r="G1777" s="53">
        <v>0</v>
      </c>
      <c r="H1777" s="53">
        <v>0</v>
      </c>
      <c r="I1777" s="53" t="e">
        <f t="shared" si="328"/>
        <v>#DIV/0!</v>
      </c>
      <c r="J1777" s="53" t="e">
        <f t="shared" si="329"/>
        <v>#DIV/0!</v>
      </c>
      <c r="K1777" s="53">
        <f t="shared" si="330"/>
        <v>0</v>
      </c>
      <c r="L1777" s="53">
        <f t="shared" si="331"/>
        <v>0</v>
      </c>
      <c r="M1777" s="53">
        <f t="shared" si="331"/>
        <v>0</v>
      </c>
      <c r="N1777" s="53" t="e">
        <f t="shared" si="332"/>
        <v>#DIV/0!</v>
      </c>
    </row>
    <row r="1778" spans="1:14" x14ac:dyDescent="0.2">
      <c r="A1778" s="58">
        <v>11</v>
      </c>
      <c r="B1778" s="61" t="s">
        <v>24</v>
      </c>
      <c r="C1778" s="53">
        <v>0</v>
      </c>
      <c r="D1778" s="53">
        <v>0</v>
      </c>
      <c r="E1778" s="53">
        <v>0</v>
      </c>
      <c r="F1778" s="53">
        <v>0</v>
      </c>
      <c r="G1778" s="53">
        <v>0</v>
      </c>
      <c r="H1778" s="53">
        <v>0</v>
      </c>
      <c r="I1778" s="53" t="e">
        <f t="shared" si="328"/>
        <v>#DIV/0!</v>
      </c>
      <c r="J1778" s="53" t="e">
        <f t="shared" si="329"/>
        <v>#DIV/0!</v>
      </c>
      <c r="K1778" s="53">
        <f t="shared" si="330"/>
        <v>0</v>
      </c>
      <c r="L1778" s="53">
        <f t="shared" si="331"/>
        <v>0</v>
      </c>
      <c r="M1778" s="53">
        <f t="shared" si="331"/>
        <v>0</v>
      </c>
      <c r="N1778" s="53" t="e">
        <f t="shared" si="332"/>
        <v>#DIV/0!</v>
      </c>
    </row>
    <row r="1779" spans="1:14" x14ac:dyDescent="0.2">
      <c r="A1779" s="58">
        <v>12</v>
      </c>
      <c r="B1779" s="61" t="s">
        <v>25</v>
      </c>
      <c r="C1779" s="53">
        <v>0</v>
      </c>
      <c r="D1779" s="53">
        <v>0</v>
      </c>
      <c r="E1779" s="53">
        <v>0</v>
      </c>
      <c r="F1779" s="53">
        <v>0</v>
      </c>
      <c r="G1779" s="53">
        <v>0</v>
      </c>
      <c r="H1779" s="53">
        <v>0</v>
      </c>
      <c r="I1779" s="53" t="e">
        <f t="shared" si="328"/>
        <v>#DIV/0!</v>
      </c>
      <c r="J1779" s="53" t="e">
        <f t="shared" si="329"/>
        <v>#DIV/0!</v>
      </c>
      <c r="K1779" s="53">
        <f t="shared" si="330"/>
        <v>0</v>
      </c>
      <c r="L1779" s="53">
        <f t="shared" si="331"/>
        <v>0</v>
      </c>
      <c r="M1779" s="53">
        <f t="shared" si="331"/>
        <v>0</v>
      </c>
      <c r="N1779" s="53" t="e">
        <f t="shared" si="332"/>
        <v>#DIV/0!</v>
      </c>
    </row>
    <row r="1780" spans="1:14" x14ac:dyDescent="0.2">
      <c r="A1780" s="58">
        <v>13</v>
      </c>
      <c r="B1780" s="61" t="s">
        <v>26</v>
      </c>
      <c r="C1780" s="53">
        <v>178.59634900341624</v>
      </c>
      <c r="D1780" s="53">
        <v>22.443650996583756</v>
      </c>
      <c r="E1780" s="53">
        <v>0</v>
      </c>
      <c r="F1780" s="53">
        <v>0</v>
      </c>
      <c r="G1780" s="53">
        <v>0</v>
      </c>
      <c r="H1780" s="53">
        <v>0</v>
      </c>
      <c r="I1780" s="53">
        <f t="shared" si="328"/>
        <v>0</v>
      </c>
      <c r="J1780" s="53">
        <f t="shared" si="329"/>
        <v>0</v>
      </c>
      <c r="K1780" s="53">
        <f t="shared" si="330"/>
        <v>201.04</v>
      </c>
      <c r="L1780" s="53">
        <f t="shared" si="331"/>
        <v>0</v>
      </c>
      <c r="M1780" s="53">
        <f t="shared" si="331"/>
        <v>0</v>
      </c>
      <c r="N1780" s="53">
        <f t="shared" si="332"/>
        <v>0</v>
      </c>
    </row>
    <row r="1781" spans="1:14" x14ac:dyDescent="0.2">
      <c r="A1781" s="58">
        <v>14</v>
      </c>
      <c r="B1781" s="61" t="s">
        <v>27</v>
      </c>
      <c r="C1781" s="53">
        <v>0</v>
      </c>
      <c r="D1781" s="53">
        <v>0</v>
      </c>
      <c r="E1781" s="53">
        <v>0</v>
      </c>
      <c r="F1781" s="53">
        <v>0</v>
      </c>
      <c r="G1781" s="53">
        <v>0</v>
      </c>
      <c r="H1781" s="53">
        <v>0</v>
      </c>
      <c r="I1781" s="53" t="e">
        <f t="shared" si="328"/>
        <v>#DIV/0!</v>
      </c>
      <c r="J1781" s="53" t="e">
        <f t="shared" si="329"/>
        <v>#DIV/0!</v>
      </c>
      <c r="K1781" s="53">
        <f t="shared" si="330"/>
        <v>0</v>
      </c>
      <c r="L1781" s="53">
        <f t="shared" si="331"/>
        <v>0</v>
      </c>
      <c r="M1781" s="53">
        <f t="shared" si="331"/>
        <v>0</v>
      </c>
      <c r="N1781" s="53" t="e">
        <f t="shared" si="332"/>
        <v>#DIV/0!</v>
      </c>
    </row>
    <row r="1782" spans="1:14" x14ac:dyDescent="0.2">
      <c r="A1782" s="58">
        <v>15</v>
      </c>
      <c r="B1782" s="61" t="s">
        <v>28</v>
      </c>
      <c r="C1782" s="53">
        <v>0</v>
      </c>
      <c r="D1782" s="53">
        <v>0</v>
      </c>
      <c r="E1782" s="53">
        <v>0</v>
      </c>
      <c r="F1782" s="53">
        <v>0</v>
      </c>
      <c r="G1782" s="53">
        <v>0</v>
      </c>
      <c r="H1782" s="53">
        <v>0</v>
      </c>
      <c r="I1782" s="53" t="e">
        <f t="shared" si="328"/>
        <v>#DIV/0!</v>
      </c>
      <c r="J1782" s="53" t="e">
        <f t="shared" si="329"/>
        <v>#DIV/0!</v>
      </c>
      <c r="K1782" s="53">
        <f t="shared" si="330"/>
        <v>0</v>
      </c>
      <c r="L1782" s="53">
        <f t="shared" si="331"/>
        <v>0</v>
      </c>
      <c r="M1782" s="53">
        <f t="shared" si="331"/>
        <v>0</v>
      </c>
      <c r="N1782" s="53" t="e">
        <f t="shared" si="332"/>
        <v>#DIV/0!</v>
      </c>
    </row>
    <row r="1783" spans="1:14" x14ac:dyDescent="0.2">
      <c r="A1783" s="58">
        <v>16</v>
      </c>
      <c r="B1783" s="61" t="s">
        <v>29</v>
      </c>
      <c r="C1783" s="53">
        <v>0</v>
      </c>
      <c r="D1783" s="53">
        <v>0</v>
      </c>
      <c r="E1783" s="53">
        <v>0</v>
      </c>
      <c r="F1783" s="53">
        <v>0</v>
      </c>
      <c r="G1783" s="53">
        <v>0</v>
      </c>
      <c r="H1783" s="53">
        <v>0</v>
      </c>
      <c r="I1783" s="53" t="e">
        <f t="shared" si="328"/>
        <v>#DIV/0!</v>
      </c>
      <c r="J1783" s="53" t="e">
        <f t="shared" si="329"/>
        <v>#DIV/0!</v>
      </c>
      <c r="K1783" s="53">
        <f t="shared" si="330"/>
        <v>0</v>
      </c>
      <c r="L1783" s="53">
        <f t="shared" si="331"/>
        <v>0</v>
      </c>
      <c r="M1783" s="53">
        <f t="shared" si="331"/>
        <v>0</v>
      </c>
      <c r="N1783" s="53" t="e">
        <f t="shared" si="332"/>
        <v>#DIV/0!</v>
      </c>
    </row>
    <row r="1784" spans="1:14" x14ac:dyDescent="0.2">
      <c r="A1784" s="58">
        <v>17</v>
      </c>
      <c r="B1784" s="61" t="s">
        <v>30</v>
      </c>
      <c r="C1784" s="53">
        <v>0</v>
      </c>
      <c r="D1784" s="53">
        <v>0</v>
      </c>
      <c r="E1784" s="53">
        <v>0</v>
      </c>
      <c r="F1784" s="53">
        <v>0</v>
      </c>
      <c r="G1784" s="53">
        <v>0</v>
      </c>
      <c r="H1784" s="53">
        <v>0</v>
      </c>
      <c r="I1784" s="53" t="e">
        <f>(F1784/C1784)*100</f>
        <v>#DIV/0!</v>
      </c>
      <c r="J1784" s="53" t="e">
        <f>(H1784/D1784)*100</f>
        <v>#DIV/0!</v>
      </c>
      <c r="K1784" s="53">
        <f>C1784+D1784</f>
        <v>0</v>
      </c>
      <c r="L1784" s="53">
        <f>E1784+G1784</f>
        <v>0</v>
      </c>
      <c r="M1784" s="53">
        <f>F1784+H1784</f>
        <v>0</v>
      </c>
      <c r="N1784" s="53" t="e">
        <f>(M1784/K1784)*100</f>
        <v>#DIV/0!</v>
      </c>
    </row>
    <row r="1785" spans="1:14" x14ac:dyDescent="0.2">
      <c r="A1785" s="58">
        <v>18</v>
      </c>
      <c r="B1785" s="65" t="s">
        <v>31</v>
      </c>
      <c r="C1785" s="53">
        <v>0</v>
      </c>
      <c r="D1785" s="53">
        <v>0</v>
      </c>
      <c r="E1785" s="53">
        <v>0</v>
      </c>
      <c r="F1785" s="53">
        <v>0</v>
      </c>
      <c r="G1785" s="53">
        <v>0</v>
      </c>
      <c r="H1785" s="53">
        <v>0</v>
      </c>
      <c r="I1785" s="53" t="e">
        <f>(F1785/C1785)*100</f>
        <v>#DIV/0!</v>
      </c>
      <c r="J1785" s="53" t="e">
        <f>(H1785/D1785)*100</f>
        <v>#DIV/0!</v>
      </c>
      <c r="K1785" s="53">
        <f>C1785+D1785</f>
        <v>0</v>
      </c>
      <c r="L1785" s="53">
        <f>E1785+G1785</f>
        <v>0</v>
      </c>
      <c r="M1785" s="53">
        <f>F1785+H1785</f>
        <v>0</v>
      </c>
      <c r="N1785" s="53" t="e">
        <f>(M1785/K1785)*100</f>
        <v>#DIV/0!</v>
      </c>
    </row>
    <row r="1786" spans="1:14" x14ac:dyDescent="0.2">
      <c r="A1786" s="58">
        <v>19</v>
      </c>
      <c r="B1786" s="61" t="s">
        <v>32</v>
      </c>
      <c r="C1786" s="53">
        <v>0</v>
      </c>
      <c r="D1786" s="53">
        <v>0</v>
      </c>
      <c r="E1786" s="53">
        <v>0</v>
      </c>
      <c r="F1786" s="53">
        <v>0</v>
      </c>
      <c r="G1786" s="53">
        <v>0</v>
      </c>
      <c r="H1786" s="53">
        <v>0</v>
      </c>
      <c r="I1786" s="53" t="e">
        <f t="shared" ref="I1786:I1790" si="333">(F1786/C1786)*100</f>
        <v>#DIV/0!</v>
      </c>
      <c r="J1786" s="53" t="e">
        <f t="shared" ref="J1786:J1790" si="334">(H1786/D1786)*100</f>
        <v>#DIV/0!</v>
      </c>
      <c r="K1786" s="53">
        <f t="shared" ref="K1786:K1790" si="335">C1786+D1786</f>
        <v>0</v>
      </c>
      <c r="L1786" s="53">
        <f t="shared" ref="L1786:M1790" si="336">E1786+G1786</f>
        <v>0</v>
      </c>
      <c r="M1786" s="53">
        <f t="shared" si="336"/>
        <v>0</v>
      </c>
      <c r="N1786" s="53" t="e">
        <f t="shared" ref="N1786:N1790" si="337">(M1786/K1786)*100</f>
        <v>#DIV/0!</v>
      </c>
    </row>
    <row r="1787" spans="1:14" x14ac:dyDescent="0.2">
      <c r="A1787" s="58">
        <v>20</v>
      </c>
      <c r="B1787" s="61" t="s">
        <v>33</v>
      </c>
      <c r="C1787" s="53">
        <v>0</v>
      </c>
      <c r="D1787" s="53">
        <v>0</v>
      </c>
      <c r="E1787" s="53">
        <v>0</v>
      </c>
      <c r="F1787" s="53">
        <v>0</v>
      </c>
      <c r="G1787" s="53">
        <v>0</v>
      </c>
      <c r="H1787" s="53">
        <v>0</v>
      </c>
      <c r="I1787" s="53" t="e">
        <f t="shared" si="333"/>
        <v>#DIV/0!</v>
      </c>
      <c r="J1787" s="53" t="e">
        <f t="shared" si="334"/>
        <v>#DIV/0!</v>
      </c>
      <c r="K1787" s="53">
        <f t="shared" si="335"/>
        <v>0</v>
      </c>
      <c r="L1787" s="53">
        <f t="shared" si="336"/>
        <v>0</v>
      </c>
      <c r="M1787" s="53">
        <f t="shared" si="336"/>
        <v>0</v>
      </c>
      <c r="N1787" s="53" t="e">
        <f t="shared" si="337"/>
        <v>#DIV/0!</v>
      </c>
    </row>
    <row r="1788" spans="1:14" x14ac:dyDescent="0.2">
      <c r="A1788" s="58">
        <v>21</v>
      </c>
      <c r="B1788" s="61" t="s">
        <v>34</v>
      </c>
      <c r="C1788" s="53">
        <v>0</v>
      </c>
      <c r="D1788" s="53">
        <v>0</v>
      </c>
      <c r="E1788" s="53">
        <v>0</v>
      </c>
      <c r="F1788" s="53">
        <v>0</v>
      </c>
      <c r="G1788" s="53">
        <v>0</v>
      </c>
      <c r="H1788" s="53">
        <v>0</v>
      </c>
      <c r="I1788" s="53" t="e">
        <f t="shared" si="333"/>
        <v>#DIV/0!</v>
      </c>
      <c r="J1788" s="53" t="e">
        <f t="shared" si="334"/>
        <v>#DIV/0!</v>
      </c>
      <c r="K1788" s="53">
        <f t="shared" si="335"/>
        <v>0</v>
      </c>
      <c r="L1788" s="53">
        <f t="shared" si="336"/>
        <v>0</v>
      </c>
      <c r="M1788" s="53">
        <f t="shared" si="336"/>
        <v>0</v>
      </c>
      <c r="N1788" s="53" t="e">
        <f t="shared" si="337"/>
        <v>#DIV/0!</v>
      </c>
    </row>
    <row r="1789" spans="1:14" x14ac:dyDescent="0.2">
      <c r="A1789" s="58">
        <v>22</v>
      </c>
      <c r="B1789" s="61" t="s">
        <v>35</v>
      </c>
      <c r="C1789" s="53">
        <v>0</v>
      </c>
      <c r="D1789" s="53">
        <v>0</v>
      </c>
      <c r="E1789" s="53">
        <v>0</v>
      </c>
      <c r="F1789" s="53">
        <v>0</v>
      </c>
      <c r="G1789" s="53">
        <v>0</v>
      </c>
      <c r="H1789" s="53">
        <v>0</v>
      </c>
      <c r="I1789" s="53" t="e">
        <f t="shared" si="333"/>
        <v>#DIV/0!</v>
      </c>
      <c r="J1789" s="53" t="e">
        <f t="shared" si="334"/>
        <v>#DIV/0!</v>
      </c>
      <c r="K1789" s="53">
        <f t="shared" si="335"/>
        <v>0</v>
      </c>
      <c r="L1789" s="53">
        <f t="shared" si="336"/>
        <v>0</v>
      </c>
      <c r="M1789" s="53">
        <f t="shared" si="336"/>
        <v>0</v>
      </c>
      <c r="N1789" s="53" t="e">
        <f t="shared" si="337"/>
        <v>#DIV/0!</v>
      </c>
    </row>
    <row r="1790" spans="1:14" x14ac:dyDescent="0.2">
      <c r="A1790" s="58">
        <v>23</v>
      </c>
      <c r="B1790" s="61" t="s">
        <v>36</v>
      </c>
      <c r="C1790" s="53">
        <v>0</v>
      </c>
      <c r="D1790" s="53">
        <v>0</v>
      </c>
      <c r="E1790" s="53">
        <v>0</v>
      </c>
      <c r="F1790" s="53">
        <v>0</v>
      </c>
      <c r="G1790" s="53">
        <v>0</v>
      </c>
      <c r="H1790" s="53">
        <v>0</v>
      </c>
      <c r="I1790" s="53" t="e">
        <f t="shared" si="333"/>
        <v>#DIV/0!</v>
      </c>
      <c r="J1790" s="53" t="e">
        <f t="shared" si="334"/>
        <v>#DIV/0!</v>
      </c>
      <c r="K1790" s="53">
        <f t="shared" si="335"/>
        <v>0</v>
      </c>
      <c r="L1790" s="53">
        <f t="shared" si="336"/>
        <v>0</v>
      </c>
      <c r="M1790" s="53">
        <f t="shared" si="336"/>
        <v>0</v>
      </c>
      <c r="N1790" s="53" t="e">
        <f t="shared" si="337"/>
        <v>#DIV/0!</v>
      </c>
    </row>
    <row r="1791" spans="1:14" x14ac:dyDescent="0.2">
      <c r="A1791" s="58">
        <v>24</v>
      </c>
      <c r="B1791" s="59" t="s">
        <v>37</v>
      </c>
      <c r="C1791" s="53">
        <v>0</v>
      </c>
      <c r="D1791" s="53">
        <v>0</v>
      </c>
      <c r="E1791" s="53">
        <v>0</v>
      </c>
      <c r="F1791" s="53">
        <v>0</v>
      </c>
      <c r="G1791" s="53">
        <v>0</v>
      </c>
      <c r="H1791" s="53">
        <v>0</v>
      </c>
      <c r="I1791" s="53" t="e">
        <f>(F1791/C1791)*100</f>
        <v>#DIV/0!</v>
      </c>
      <c r="J1791" s="53" t="e">
        <f>(H1791/D1791)*100</f>
        <v>#DIV/0!</v>
      </c>
      <c r="K1791" s="53">
        <f>C1791+D1791</f>
        <v>0</v>
      </c>
      <c r="L1791" s="53">
        <f>E1791+G1791</f>
        <v>0</v>
      </c>
      <c r="M1791" s="53">
        <f>F1791+H1791</f>
        <v>0</v>
      </c>
      <c r="N1791" s="53" t="e">
        <f>(M1791/K1791)*100</f>
        <v>#DIV/0!</v>
      </c>
    </row>
    <row r="1792" spans="1:14" x14ac:dyDescent="0.2">
      <c r="A1792" s="58">
        <v>25</v>
      </c>
      <c r="B1792" s="61" t="s">
        <v>38</v>
      </c>
      <c r="C1792" s="53">
        <v>0</v>
      </c>
      <c r="D1792" s="53">
        <v>0</v>
      </c>
      <c r="E1792" s="53">
        <v>0</v>
      </c>
      <c r="F1792" s="53">
        <v>0</v>
      </c>
      <c r="G1792" s="53">
        <v>0</v>
      </c>
      <c r="H1792" s="53">
        <v>0</v>
      </c>
      <c r="I1792" s="53" t="e">
        <f t="shared" ref="I1792:I1804" si="338">(F1792/C1792)*100</f>
        <v>#DIV/0!</v>
      </c>
      <c r="J1792" s="53" t="e">
        <f t="shared" ref="J1792:J1804" si="339">(H1792/D1792)*100</f>
        <v>#DIV/0!</v>
      </c>
      <c r="K1792" s="53">
        <f t="shared" ref="K1792:K1804" si="340">C1792+D1792</f>
        <v>0</v>
      </c>
      <c r="L1792" s="53">
        <f t="shared" ref="L1792:M1804" si="341">E1792+G1792</f>
        <v>0</v>
      </c>
      <c r="M1792" s="53">
        <f t="shared" si="341"/>
        <v>0</v>
      </c>
      <c r="N1792" s="53" t="e">
        <f t="shared" ref="N1792:N1804" si="342">(M1792/K1792)*100</f>
        <v>#DIV/0!</v>
      </c>
    </row>
    <row r="1793" spans="1:14" x14ac:dyDescent="0.2">
      <c r="A1793" s="58">
        <v>26</v>
      </c>
      <c r="B1793" s="61" t="s">
        <v>39</v>
      </c>
      <c r="C1793" s="53">
        <v>0.64999913828265476</v>
      </c>
      <c r="D1793" s="53">
        <v>0.35000086171734524</v>
      </c>
      <c r="E1793" s="53">
        <v>0</v>
      </c>
      <c r="F1793" s="53">
        <v>0</v>
      </c>
      <c r="G1793" s="53">
        <v>0</v>
      </c>
      <c r="H1793" s="53">
        <v>0</v>
      </c>
      <c r="I1793" s="53">
        <f t="shared" si="338"/>
        <v>0</v>
      </c>
      <c r="J1793" s="53">
        <f t="shared" si="339"/>
        <v>0</v>
      </c>
      <c r="K1793" s="53">
        <f t="shared" si="340"/>
        <v>1</v>
      </c>
      <c r="L1793" s="53">
        <f t="shared" si="341"/>
        <v>0</v>
      </c>
      <c r="M1793" s="53">
        <f t="shared" si="341"/>
        <v>0</v>
      </c>
      <c r="N1793" s="53">
        <f t="shared" si="342"/>
        <v>0</v>
      </c>
    </row>
    <row r="1794" spans="1:14" x14ac:dyDescent="0.2">
      <c r="A1794" s="58">
        <v>27</v>
      </c>
      <c r="B1794" s="61" t="s">
        <v>40</v>
      </c>
      <c r="C1794" s="53">
        <v>0</v>
      </c>
      <c r="D1794" s="53">
        <v>0</v>
      </c>
      <c r="E1794" s="53">
        <v>0</v>
      </c>
      <c r="F1794" s="53">
        <v>0</v>
      </c>
      <c r="G1794" s="53">
        <v>0</v>
      </c>
      <c r="H1794" s="53">
        <v>0</v>
      </c>
      <c r="I1794" s="53" t="e">
        <f t="shared" si="338"/>
        <v>#DIV/0!</v>
      </c>
      <c r="J1794" s="53" t="e">
        <f t="shared" si="339"/>
        <v>#DIV/0!</v>
      </c>
      <c r="K1794" s="53">
        <f t="shared" si="340"/>
        <v>0</v>
      </c>
      <c r="L1794" s="53">
        <f t="shared" si="341"/>
        <v>0</v>
      </c>
      <c r="M1794" s="53">
        <f t="shared" si="341"/>
        <v>0</v>
      </c>
      <c r="N1794" s="53" t="e">
        <f t="shared" si="342"/>
        <v>#DIV/0!</v>
      </c>
    </row>
    <row r="1795" spans="1:14" x14ac:dyDescent="0.2">
      <c r="A1795" s="58">
        <v>28</v>
      </c>
      <c r="B1795" s="61" t="s">
        <v>41</v>
      </c>
      <c r="C1795" s="53">
        <v>0</v>
      </c>
      <c r="D1795" s="53">
        <v>0</v>
      </c>
      <c r="E1795" s="53">
        <v>0</v>
      </c>
      <c r="F1795" s="53">
        <v>0</v>
      </c>
      <c r="G1795" s="53">
        <v>0</v>
      </c>
      <c r="H1795" s="53">
        <v>0</v>
      </c>
      <c r="I1795" s="53" t="e">
        <f t="shared" si="338"/>
        <v>#DIV/0!</v>
      </c>
      <c r="J1795" s="53" t="e">
        <f t="shared" si="339"/>
        <v>#DIV/0!</v>
      </c>
      <c r="K1795" s="53">
        <f t="shared" si="340"/>
        <v>0</v>
      </c>
      <c r="L1795" s="53">
        <f t="shared" si="341"/>
        <v>0</v>
      </c>
      <c r="M1795" s="53">
        <f t="shared" si="341"/>
        <v>0</v>
      </c>
      <c r="N1795" s="53" t="e">
        <f t="shared" si="342"/>
        <v>#DIV/0!</v>
      </c>
    </row>
    <row r="1796" spans="1:14" x14ac:dyDescent="0.2">
      <c r="A1796" s="58">
        <v>29</v>
      </c>
      <c r="B1796" s="61" t="s">
        <v>42</v>
      </c>
      <c r="C1796" s="53">
        <v>0</v>
      </c>
      <c r="D1796" s="53">
        <v>0</v>
      </c>
      <c r="E1796" s="53">
        <v>0</v>
      </c>
      <c r="F1796" s="53">
        <v>0</v>
      </c>
      <c r="G1796" s="53">
        <v>0</v>
      </c>
      <c r="H1796" s="53">
        <v>0</v>
      </c>
      <c r="I1796" s="53" t="e">
        <f t="shared" si="338"/>
        <v>#DIV/0!</v>
      </c>
      <c r="J1796" s="53" t="e">
        <f t="shared" si="339"/>
        <v>#DIV/0!</v>
      </c>
      <c r="K1796" s="53">
        <f t="shared" si="340"/>
        <v>0</v>
      </c>
      <c r="L1796" s="53">
        <f t="shared" si="341"/>
        <v>0</v>
      </c>
      <c r="M1796" s="53">
        <f t="shared" si="341"/>
        <v>0</v>
      </c>
      <c r="N1796" s="53" t="e">
        <f t="shared" si="342"/>
        <v>#DIV/0!</v>
      </c>
    </row>
    <row r="1797" spans="1:14" x14ac:dyDescent="0.2">
      <c r="A1797" s="58">
        <v>30</v>
      </c>
      <c r="B1797" s="61" t="s">
        <v>43</v>
      </c>
      <c r="C1797" s="53">
        <v>0</v>
      </c>
      <c r="D1797" s="53">
        <v>0</v>
      </c>
      <c r="E1797" s="53">
        <v>0</v>
      </c>
      <c r="F1797" s="53">
        <v>0</v>
      </c>
      <c r="G1797" s="53">
        <v>0</v>
      </c>
      <c r="H1797" s="53">
        <v>0</v>
      </c>
      <c r="I1797" s="53" t="e">
        <f t="shared" si="338"/>
        <v>#DIV/0!</v>
      </c>
      <c r="J1797" s="53" t="e">
        <f t="shared" si="339"/>
        <v>#DIV/0!</v>
      </c>
      <c r="K1797" s="53">
        <f t="shared" si="340"/>
        <v>0</v>
      </c>
      <c r="L1797" s="53">
        <f t="shared" si="341"/>
        <v>0</v>
      </c>
      <c r="M1797" s="53">
        <f t="shared" si="341"/>
        <v>0</v>
      </c>
      <c r="N1797" s="53" t="e">
        <f t="shared" si="342"/>
        <v>#DIV/0!</v>
      </c>
    </row>
    <row r="1798" spans="1:14" x14ac:dyDescent="0.2">
      <c r="A1798" s="58">
        <v>31</v>
      </c>
      <c r="B1798" s="61" t="s">
        <v>44</v>
      </c>
      <c r="C1798" s="53">
        <v>0</v>
      </c>
      <c r="D1798" s="53">
        <v>0</v>
      </c>
      <c r="E1798" s="53">
        <v>0</v>
      </c>
      <c r="F1798" s="53">
        <v>0</v>
      </c>
      <c r="G1798" s="53">
        <v>0</v>
      </c>
      <c r="H1798" s="53">
        <v>0</v>
      </c>
      <c r="I1798" s="53" t="e">
        <f t="shared" si="338"/>
        <v>#DIV/0!</v>
      </c>
      <c r="J1798" s="53" t="e">
        <f t="shared" si="339"/>
        <v>#DIV/0!</v>
      </c>
      <c r="K1798" s="53">
        <f t="shared" si="340"/>
        <v>0</v>
      </c>
      <c r="L1798" s="53">
        <f t="shared" si="341"/>
        <v>0</v>
      </c>
      <c r="M1798" s="53">
        <f t="shared" si="341"/>
        <v>0</v>
      </c>
      <c r="N1798" s="53" t="e">
        <f t="shared" si="342"/>
        <v>#DIV/0!</v>
      </c>
    </row>
    <row r="1799" spans="1:14" x14ac:dyDescent="0.2">
      <c r="A1799" s="58">
        <v>32</v>
      </c>
      <c r="B1799" s="61" t="s">
        <v>45</v>
      </c>
      <c r="C1799" s="53">
        <v>0</v>
      </c>
      <c r="D1799" s="53">
        <v>0</v>
      </c>
      <c r="E1799" s="53">
        <v>0</v>
      </c>
      <c r="F1799" s="53">
        <v>0</v>
      </c>
      <c r="G1799" s="53">
        <v>0</v>
      </c>
      <c r="H1799" s="53">
        <v>0</v>
      </c>
      <c r="I1799" s="53" t="e">
        <f t="shared" si="338"/>
        <v>#DIV/0!</v>
      </c>
      <c r="J1799" s="53" t="e">
        <f t="shared" si="339"/>
        <v>#DIV/0!</v>
      </c>
      <c r="K1799" s="53">
        <f t="shared" si="340"/>
        <v>0</v>
      </c>
      <c r="L1799" s="53">
        <f t="shared" si="341"/>
        <v>0</v>
      </c>
      <c r="M1799" s="53">
        <f t="shared" si="341"/>
        <v>0</v>
      </c>
      <c r="N1799" s="53" t="e">
        <f t="shared" si="342"/>
        <v>#DIV/0!</v>
      </c>
    </row>
    <row r="1800" spans="1:14" x14ac:dyDescent="0.2">
      <c r="A1800" s="58">
        <v>33</v>
      </c>
      <c r="B1800" s="61" t="s">
        <v>46</v>
      </c>
      <c r="C1800" s="53">
        <v>0</v>
      </c>
      <c r="D1800" s="53">
        <v>0</v>
      </c>
      <c r="E1800" s="53">
        <v>0</v>
      </c>
      <c r="F1800" s="53">
        <v>0</v>
      </c>
      <c r="G1800" s="53">
        <v>0</v>
      </c>
      <c r="H1800" s="53">
        <v>0</v>
      </c>
      <c r="I1800" s="53" t="e">
        <f t="shared" si="338"/>
        <v>#DIV/0!</v>
      </c>
      <c r="J1800" s="53" t="e">
        <f t="shared" si="339"/>
        <v>#DIV/0!</v>
      </c>
      <c r="K1800" s="53">
        <f t="shared" si="340"/>
        <v>0</v>
      </c>
      <c r="L1800" s="53">
        <f t="shared" si="341"/>
        <v>0</v>
      </c>
      <c r="M1800" s="53">
        <f t="shared" si="341"/>
        <v>0</v>
      </c>
      <c r="N1800" s="53" t="e">
        <f t="shared" si="342"/>
        <v>#DIV/0!</v>
      </c>
    </row>
    <row r="1801" spans="1:14" x14ac:dyDescent="0.2">
      <c r="A1801" s="58">
        <v>34</v>
      </c>
      <c r="B1801" s="61" t="s">
        <v>47</v>
      </c>
      <c r="C1801" s="53">
        <v>0</v>
      </c>
      <c r="D1801" s="53">
        <v>0</v>
      </c>
      <c r="E1801" s="53">
        <v>0</v>
      </c>
      <c r="F1801" s="53">
        <v>0</v>
      </c>
      <c r="G1801" s="53">
        <v>0</v>
      </c>
      <c r="H1801" s="53">
        <v>0</v>
      </c>
      <c r="I1801" s="53" t="e">
        <f t="shared" si="338"/>
        <v>#DIV/0!</v>
      </c>
      <c r="J1801" s="53" t="e">
        <f t="shared" si="339"/>
        <v>#DIV/0!</v>
      </c>
      <c r="K1801" s="53">
        <f t="shared" si="340"/>
        <v>0</v>
      </c>
      <c r="L1801" s="53">
        <f t="shared" si="341"/>
        <v>0</v>
      </c>
      <c r="M1801" s="53">
        <f t="shared" si="341"/>
        <v>0</v>
      </c>
      <c r="N1801" s="53" t="e">
        <f t="shared" si="342"/>
        <v>#DIV/0!</v>
      </c>
    </row>
    <row r="1802" spans="1:14" x14ac:dyDescent="0.2">
      <c r="A1802" s="58">
        <v>35</v>
      </c>
      <c r="B1802" s="61" t="s">
        <v>48</v>
      </c>
      <c r="C1802" s="53">
        <v>0</v>
      </c>
      <c r="D1802" s="53">
        <v>0</v>
      </c>
      <c r="E1802" s="53">
        <v>0</v>
      </c>
      <c r="F1802" s="53">
        <v>0</v>
      </c>
      <c r="G1802" s="53">
        <v>0</v>
      </c>
      <c r="H1802" s="53">
        <v>0</v>
      </c>
      <c r="I1802" s="53" t="e">
        <f t="shared" si="338"/>
        <v>#DIV/0!</v>
      </c>
      <c r="J1802" s="53" t="e">
        <f t="shared" si="339"/>
        <v>#DIV/0!</v>
      </c>
      <c r="K1802" s="53">
        <f t="shared" si="340"/>
        <v>0</v>
      </c>
      <c r="L1802" s="53">
        <f t="shared" si="341"/>
        <v>0</v>
      </c>
      <c r="M1802" s="53">
        <f t="shared" si="341"/>
        <v>0</v>
      </c>
      <c r="N1802" s="53" t="e">
        <f t="shared" si="342"/>
        <v>#DIV/0!</v>
      </c>
    </row>
    <row r="1803" spans="1:14" x14ac:dyDescent="0.2">
      <c r="A1803" s="58">
        <v>36</v>
      </c>
      <c r="B1803" s="61" t="s">
        <v>49</v>
      </c>
      <c r="C1803" s="53">
        <v>0</v>
      </c>
      <c r="D1803" s="53">
        <v>0</v>
      </c>
      <c r="E1803" s="53">
        <v>0</v>
      </c>
      <c r="F1803" s="53">
        <v>0</v>
      </c>
      <c r="G1803" s="53">
        <v>0</v>
      </c>
      <c r="H1803" s="53">
        <v>0</v>
      </c>
      <c r="I1803" s="53" t="e">
        <f t="shared" si="338"/>
        <v>#DIV/0!</v>
      </c>
      <c r="J1803" s="53" t="e">
        <f t="shared" si="339"/>
        <v>#DIV/0!</v>
      </c>
      <c r="K1803" s="53">
        <f t="shared" si="340"/>
        <v>0</v>
      </c>
      <c r="L1803" s="53">
        <f t="shared" si="341"/>
        <v>0</v>
      </c>
      <c r="M1803" s="53">
        <f t="shared" si="341"/>
        <v>0</v>
      </c>
      <c r="N1803" s="53" t="e">
        <f t="shared" si="342"/>
        <v>#DIV/0!</v>
      </c>
    </row>
    <row r="1804" spans="1:14" x14ac:dyDescent="0.2">
      <c r="A1804" s="66"/>
      <c r="B1804" s="67" t="s">
        <v>6</v>
      </c>
      <c r="C1804" s="54">
        <f t="shared" ref="C1804:H1804" si="343">SUM(C1768:C1803)</f>
        <v>179.24634814169889</v>
      </c>
      <c r="D1804" s="54">
        <f t="shared" si="343"/>
        <v>22.7936518583011</v>
      </c>
      <c r="E1804" s="54">
        <f t="shared" si="343"/>
        <v>0</v>
      </c>
      <c r="F1804" s="54">
        <f t="shared" si="343"/>
        <v>0</v>
      </c>
      <c r="G1804" s="54">
        <f t="shared" si="343"/>
        <v>0</v>
      </c>
      <c r="H1804" s="54">
        <f t="shared" si="343"/>
        <v>0</v>
      </c>
      <c r="I1804" s="54">
        <f t="shared" si="338"/>
        <v>0</v>
      </c>
      <c r="J1804" s="54">
        <f t="shared" si="339"/>
        <v>0</v>
      </c>
      <c r="K1804" s="54">
        <f t="shared" si="340"/>
        <v>202.04</v>
      </c>
      <c r="L1804" s="54">
        <f t="shared" si="341"/>
        <v>0</v>
      </c>
      <c r="M1804" s="54">
        <f t="shared" si="341"/>
        <v>0</v>
      </c>
      <c r="N1804" s="54">
        <f t="shared" si="342"/>
        <v>0</v>
      </c>
    </row>
    <row r="1805" spans="1:14" ht="20.25" x14ac:dyDescent="0.2">
      <c r="A1805" s="109" t="s">
        <v>184</v>
      </c>
      <c r="B1805" s="109"/>
      <c r="C1805" s="109"/>
      <c r="D1805" s="109"/>
      <c r="E1805" s="109"/>
      <c r="F1805" s="109"/>
      <c r="G1805" s="109"/>
      <c r="H1805" s="109"/>
      <c r="I1805" s="109"/>
      <c r="J1805" s="109"/>
      <c r="K1805" s="109"/>
      <c r="L1805" s="109"/>
      <c r="M1805" s="109"/>
      <c r="N1805" s="109"/>
    </row>
    <row r="1806" spans="1:14" x14ac:dyDescent="0.2">
      <c r="A1806" s="110"/>
      <c r="B1806" s="110"/>
      <c r="C1806" s="110"/>
      <c r="D1806" s="110"/>
      <c r="E1806" s="110"/>
      <c r="F1806" s="110"/>
      <c r="G1806" s="110"/>
      <c r="H1806" s="110"/>
      <c r="I1806" s="110"/>
      <c r="J1806" s="110"/>
      <c r="K1806" s="110"/>
      <c r="L1806" s="110"/>
      <c r="M1806" s="110"/>
      <c r="N1806" s="110"/>
    </row>
    <row r="1807" spans="1:14" ht="15.75" x14ac:dyDescent="0.2">
      <c r="A1807" s="111" t="str">
        <f>A355</f>
        <v>Disbursements under Crop Loans - 30.09.2020</v>
      </c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1"/>
      <c r="L1807" s="111"/>
      <c r="M1807" s="111"/>
      <c r="N1807" s="111"/>
    </row>
    <row r="1808" spans="1:14" x14ac:dyDescent="0.2">
      <c r="A1808" s="56"/>
      <c r="B1808" s="56"/>
      <c r="C1808" s="56"/>
      <c r="D1808" s="56"/>
      <c r="E1808" s="56"/>
      <c r="F1808" s="56"/>
      <c r="G1808" s="56"/>
      <c r="H1808" s="56"/>
      <c r="I1808" s="56"/>
      <c r="J1808" s="56"/>
      <c r="K1808" s="112" t="s">
        <v>2</v>
      </c>
      <c r="L1808" s="112"/>
      <c r="M1808" s="112"/>
      <c r="N1808" s="112"/>
    </row>
    <row r="1809" spans="1:14" x14ac:dyDescent="0.2">
      <c r="A1809" s="113" t="s">
        <v>3</v>
      </c>
      <c r="B1809" s="113" t="s">
        <v>56</v>
      </c>
      <c r="C1809" s="102" t="str">
        <f>C357</f>
        <v>Crop Loan Target 
ACP 2020-21</v>
      </c>
      <c r="D1809" s="102"/>
      <c r="E1809" s="116" t="str">
        <f>E357</f>
        <v>Cumulative Achievement from 
01.04.2020</v>
      </c>
      <c r="F1809" s="117"/>
      <c r="G1809" s="117"/>
      <c r="H1809" s="118"/>
      <c r="I1809" s="102" t="s">
        <v>5</v>
      </c>
      <c r="J1809" s="102"/>
      <c r="K1809" s="102" t="s">
        <v>6</v>
      </c>
      <c r="L1809" s="102"/>
      <c r="M1809" s="102"/>
      <c r="N1809" s="102"/>
    </row>
    <row r="1810" spans="1:14" x14ac:dyDescent="0.2">
      <c r="A1810" s="114"/>
      <c r="B1810" s="114"/>
      <c r="C1810" s="103" t="s">
        <v>7</v>
      </c>
      <c r="D1810" s="103" t="s">
        <v>8</v>
      </c>
      <c r="E1810" s="105" t="s">
        <v>7</v>
      </c>
      <c r="F1810" s="106"/>
      <c r="G1810" s="105" t="s">
        <v>8</v>
      </c>
      <c r="H1810" s="106"/>
      <c r="I1810" s="103" t="s">
        <v>7</v>
      </c>
      <c r="J1810" s="103" t="s">
        <v>8</v>
      </c>
      <c r="K1810" s="103" t="s">
        <v>9</v>
      </c>
      <c r="L1810" s="107" t="s">
        <v>10</v>
      </c>
      <c r="M1810" s="107"/>
      <c r="N1810" s="103" t="s">
        <v>11</v>
      </c>
    </row>
    <row r="1811" spans="1:14" x14ac:dyDescent="0.2">
      <c r="A1811" s="115"/>
      <c r="B1811" s="115"/>
      <c r="C1811" s="104"/>
      <c r="D1811" s="104"/>
      <c r="E1811" s="57" t="s">
        <v>12</v>
      </c>
      <c r="F1811" s="57" t="s">
        <v>13</v>
      </c>
      <c r="G1811" s="57" t="s">
        <v>12</v>
      </c>
      <c r="H1811" s="57" t="s">
        <v>13</v>
      </c>
      <c r="I1811" s="104"/>
      <c r="J1811" s="104"/>
      <c r="K1811" s="104"/>
      <c r="L1811" s="57" t="s">
        <v>12</v>
      </c>
      <c r="M1811" s="57" t="s">
        <v>13</v>
      </c>
      <c r="N1811" s="104"/>
    </row>
    <row r="1812" spans="1:14" x14ac:dyDescent="0.2">
      <c r="A1812" s="58">
        <v>1</v>
      </c>
      <c r="B1812" s="61" t="s">
        <v>14</v>
      </c>
      <c r="C1812" s="53">
        <v>0</v>
      </c>
      <c r="D1812" s="53">
        <v>0</v>
      </c>
      <c r="E1812" s="53">
        <v>0</v>
      </c>
      <c r="F1812" s="53">
        <v>0</v>
      </c>
      <c r="G1812" s="53">
        <v>0</v>
      </c>
      <c r="H1812" s="53">
        <v>0</v>
      </c>
      <c r="I1812" s="53" t="e">
        <f t="shared" ref="I1812:I1827" si="344">(F1812/C1812)*100</f>
        <v>#DIV/0!</v>
      </c>
      <c r="J1812" s="53" t="e">
        <f t="shared" ref="J1812:J1827" si="345">(H1812/D1812)*100</f>
        <v>#DIV/0!</v>
      </c>
      <c r="K1812" s="53">
        <f t="shared" ref="K1812:K1827" si="346">C1812+D1812</f>
        <v>0</v>
      </c>
      <c r="L1812" s="53">
        <f t="shared" ref="L1812:M1827" si="347">E1812+G1812</f>
        <v>0</v>
      </c>
      <c r="M1812" s="53">
        <f t="shared" si="347"/>
        <v>0</v>
      </c>
      <c r="N1812" s="53" t="e">
        <f t="shared" ref="N1812:N1827" si="348">(M1812/K1812)*100</f>
        <v>#DIV/0!</v>
      </c>
    </row>
    <row r="1813" spans="1:14" x14ac:dyDescent="0.2">
      <c r="A1813" s="58">
        <v>2</v>
      </c>
      <c r="B1813" s="61" t="s">
        <v>15</v>
      </c>
      <c r="C1813" s="53">
        <v>0</v>
      </c>
      <c r="D1813" s="53">
        <v>0</v>
      </c>
      <c r="E1813" s="53">
        <v>0</v>
      </c>
      <c r="F1813" s="53">
        <v>0</v>
      </c>
      <c r="G1813" s="53">
        <v>0</v>
      </c>
      <c r="H1813" s="53">
        <v>0</v>
      </c>
      <c r="I1813" s="53" t="e">
        <f t="shared" si="344"/>
        <v>#DIV/0!</v>
      </c>
      <c r="J1813" s="53" t="e">
        <f t="shared" si="345"/>
        <v>#DIV/0!</v>
      </c>
      <c r="K1813" s="53">
        <f t="shared" si="346"/>
        <v>0</v>
      </c>
      <c r="L1813" s="53">
        <f t="shared" si="347"/>
        <v>0</v>
      </c>
      <c r="M1813" s="53">
        <f t="shared" si="347"/>
        <v>0</v>
      </c>
      <c r="N1813" s="53" t="e">
        <f t="shared" si="348"/>
        <v>#DIV/0!</v>
      </c>
    </row>
    <row r="1814" spans="1:14" x14ac:dyDescent="0.2">
      <c r="A1814" s="58">
        <v>3</v>
      </c>
      <c r="B1814" s="61" t="s">
        <v>16</v>
      </c>
      <c r="C1814" s="53">
        <v>0</v>
      </c>
      <c r="D1814" s="53">
        <v>0</v>
      </c>
      <c r="E1814" s="53">
        <v>0</v>
      </c>
      <c r="F1814" s="53">
        <v>0</v>
      </c>
      <c r="G1814" s="53">
        <v>0</v>
      </c>
      <c r="H1814" s="53">
        <v>0</v>
      </c>
      <c r="I1814" s="53" t="e">
        <f t="shared" si="344"/>
        <v>#DIV/0!</v>
      </c>
      <c r="J1814" s="53" t="e">
        <f t="shared" si="345"/>
        <v>#DIV/0!</v>
      </c>
      <c r="K1814" s="53">
        <f t="shared" si="346"/>
        <v>0</v>
      </c>
      <c r="L1814" s="53">
        <f t="shared" si="347"/>
        <v>0</v>
      </c>
      <c r="M1814" s="53">
        <f t="shared" si="347"/>
        <v>0</v>
      </c>
      <c r="N1814" s="53" t="e">
        <f t="shared" si="348"/>
        <v>#DIV/0!</v>
      </c>
    </row>
    <row r="1815" spans="1:14" x14ac:dyDescent="0.2">
      <c r="A1815" s="58">
        <v>4</v>
      </c>
      <c r="B1815" s="61" t="s">
        <v>17</v>
      </c>
      <c r="C1815" s="53">
        <v>0</v>
      </c>
      <c r="D1815" s="53">
        <v>0</v>
      </c>
      <c r="E1815" s="53">
        <v>0</v>
      </c>
      <c r="F1815" s="53">
        <v>0</v>
      </c>
      <c r="G1815" s="53">
        <v>0</v>
      </c>
      <c r="H1815" s="53">
        <v>0</v>
      </c>
      <c r="I1815" s="53" t="e">
        <f t="shared" si="344"/>
        <v>#DIV/0!</v>
      </c>
      <c r="J1815" s="53" t="e">
        <f t="shared" si="345"/>
        <v>#DIV/0!</v>
      </c>
      <c r="K1815" s="53">
        <f t="shared" si="346"/>
        <v>0</v>
      </c>
      <c r="L1815" s="53">
        <f t="shared" si="347"/>
        <v>0</v>
      </c>
      <c r="M1815" s="53">
        <f t="shared" si="347"/>
        <v>0</v>
      </c>
      <c r="N1815" s="53" t="e">
        <f t="shared" si="348"/>
        <v>#DIV/0!</v>
      </c>
    </row>
    <row r="1816" spans="1:14" x14ac:dyDescent="0.2">
      <c r="A1816" s="58">
        <v>5</v>
      </c>
      <c r="B1816" s="61" t="s">
        <v>18</v>
      </c>
      <c r="C1816" s="53">
        <v>0</v>
      </c>
      <c r="D1816" s="53">
        <v>0</v>
      </c>
      <c r="E1816" s="53">
        <v>0</v>
      </c>
      <c r="F1816" s="53">
        <v>0</v>
      </c>
      <c r="G1816" s="53">
        <v>0</v>
      </c>
      <c r="H1816" s="53">
        <v>0</v>
      </c>
      <c r="I1816" s="53" t="e">
        <f t="shared" si="344"/>
        <v>#DIV/0!</v>
      </c>
      <c r="J1816" s="53" t="e">
        <f t="shared" si="345"/>
        <v>#DIV/0!</v>
      </c>
      <c r="K1816" s="53">
        <f t="shared" si="346"/>
        <v>0</v>
      </c>
      <c r="L1816" s="53">
        <f t="shared" si="347"/>
        <v>0</v>
      </c>
      <c r="M1816" s="53">
        <f t="shared" si="347"/>
        <v>0</v>
      </c>
      <c r="N1816" s="53" t="e">
        <f t="shared" si="348"/>
        <v>#DIV/0!</v>
      </c>
    </row>
    <row r="1817" spans="1:14" x14ac:dyDescent="0.2">
      <c r="A1817" s="58">
        <v>6</v>
      </c>
      <c r="B1817" s="61" t="s">
        <v>19</v>
      </c>
      <c r="C1817" s="53">
        <v>0</v>
      </c>
      <c r="D1817" s="53">
        <v>0</v>
      </c>
      <c r="E1817" s="53">
        <v>0</v>
      </c>
      <c r="F1817" s="53">
        <v>0</v>
      </c>
      <c r="G1817" s="53">
        <v>0</v>
      </c>
      <c r="H1817" s="53">
        <v>0</v>
      </c>
      <c r="I1817" s="53" t="e">
        <f t="shared" si="344"/>
        <v>#DIV/0!</v>
      </c>
      <c r="J1817" s="53" t="e">
        <f t="shared" si="345"/>
        <v>#DIV/0!</v>
      </c>
      <c r="K1817" s="53">
        <f t="shared" si="346"/>
        <v>0</v>
      </c>
      <c r="L1817" s="53">
        <f t="shared" si="347"/>
        <v>0</v>
      </c>
      <c r="M1817" s="53">
        <f t="shared" si="347"/>
        <v>0</v>
      </c>
      <c r="N1817" s="53" t="e">
        <f t="shared" si="348"/>
        <v>#DIV/0!</v>
      </c>
    </row>
    <row r="1818" spans="1:14" x14ac:dyDescent="0.2">
      <c r="A1818" s="58">
        <v>7</v>
      </c>
      <c r="B1818" s="61" t="s">
        <v>20</v>
      </c>
      <c r="C1818" s="53">
        <v>0</v>
      </c>
      <c r="D1818" s="53">
        <v>0</v>
      </c>
      <c r="E1818" s="53">
        <v>0</v>
      </c>
      <c r="F1818" s="53">
        <v>0</v>
      </c>
      <c r="G1818" s="53">
        <v>0</v>
      </c>
      <c r="H1818" s="53">
        <v>0</v>
      </c>
      <c r="I1818" s="53" t="e">
        <f t="shared" si="344"/>
        <v>#DIV/0!</v>
      </c>
      <c r="J1818" s="53" t="e">
        <f t="shared" si="345"/>
        <v>#DIV/0!</v>
      </c>
      <c r="K1818" s="53">
        <f t="shared" si="346"/>
        <v>0</v>
      </c>
      <c r="L1818" s="53">
        <f t="shared" si="347"/>
        <v>0</v>
      </c>
      <c r="M1818" s="53">
        <f t="shared" si="347"/>
        <v>0</v>
      </c>
      <c r="N1818" s="53" t="e">
        <f t="shared" si="348"/>
        <v>#DIV/0!</v>
      </c>
    </row>
    <row r="1819" spans="1:14" x14ac:dyDescent="0.2">
      <c r="A1819" s="58">
        <v>8</v>
      </c>
      <c r="B1819" s="61" t="s">
        <v>21</v>
      </c>
      <c r="C1819" s="53">
        <v>0</v>
      </c>
      <c r="D1819" s="53">
        <v>0</v>
      </c>
      <c r="E1819" s="53">
        <v>0</v>
      </c>
      <c r="F1819" s="53">
        <v>0</v>
      </c>
      <c r="G1819" s="53">
        <v>0</v>
      </c>
      <c r="H1819" s="53">
        <v>0</v>
      </c>
      <c r="I1819" s="53" t="e">
        <f t="shared" si="344"/>
        <v>#DIV/0!</v>
      </c>
      <c r="J1819" s="53" t="e">
        <f t="shared" si="345"/>
        <v>#DIV/0!</v>
      </c>
      <c r="K1819" s="53">
        <f t="shared" si="346"/>
        <v>0</v>
      </c>
      <c r="L1819" s="53">
        <f t="shared" si="347"/>
        <v>0</v>
      </c>
      <c r="M1819" s="53">
        <f t="shared" si="347"/>
        <v>0</v>
      </c>
      <c r="N1819" s="53" t="e">
        <f t="shared" si="348"/>
        <v>#DIV/0!</v>
      </c>
    </row>
    <row r="1820" spans="1:14" x14ac:dyDescent="0.2">
      <c r="A1820" s="58">
        <v>9</v>
      </c>
      <c r="B1820" s="61" t="s">
        <v>22</v>
      </c>
      <c r="C1820" s="53">
        <v>0</v>
      </c>
      <c r="D1820" s="53">
        <v>0</v>
      </c>
      <c r="E1820" s="53">
        <v>0</v>
      </c>
      <c r="F1820" s="53">
        <v>0</v>
      </c>
      <c r="G1820" s="53">
        <v>0</v>
      </c>
      <c r="H1820" s="53">
        <v>0</v>
      </c>
      <c r="I1820" s="53" t="e">
        <f t="shared" si="344"/>
        <v>#DIV/0!</v>
      </c>
      <c r="J1820" s="53" t="e">
        <f t="shared" si="345"/>
        <v>#DIV/0!</v>
      </c>
      <c r="K1820" s="53">
        <f t="shared" si="346"/>
        <v>0</v>
      </c>
      <c r="L1820" s="53">
        <f t="shared" si="347"/>
        <v>0</v>
      </c>
      <c r="M1820" s="53">
        <f t="shared" si="347"/>
        <v>0</v>
      </c>
      <c r="N1820" s="53" t="e">
        <f t="shared" si="348"/>
        <v>#DIV/0!</v>
      </c>
    </row>
    <row r="1821" spans="1:14" x14ac:dyDescent="0.2">
      <c r="A1821" s="58">
        <v>10</v>
      </c>
      <c r="B1821" s="61" t="s">
        <v>23</v>
      </c>
      <c r="C1821" s="53">
        <v>0</v>
      </c>
      <c r="D1821" s="53">
        <v>0</v>
      </c>
      <c r="E1821" s="53">
        <v>0</v>
      </c>
      <c r="F1821" s="53">
        <v>0</v>
      </c>
      <c r="G1821" s="53">
        <v>0</v>
      </c>
      <c r="H1821" s="53">
        <v>0</v>
      </c>
      <c r="I1821" s="53" t="e">
        <f t="shared" si="344"/>
        <v>#DIV/0!</v>
      </c>
      <c r="J1821" s="53" t="e">
        <f t="shared" si="345"/>
        <v>#DIV/0!</v>
      </c>
      <c r="K1821" s="53">
        <f t="shared" si="346"/>
        <v>0</v>
      </c>
      <c r="L1821" s="53">
        <f t="shared" si="347"/>
        <v>0</v>
      </c>
      <c r="M1821" s="53">
        <f t="shared" si="347"/>
        <v>0</v>
      </c>
      <c r="N1821" s="53" t="e">
        <f t="shared" si="348"/>
        <v>#DIV/0!</v>
      </c>
    </row>
    <row r="1822" spans="1:14" x14ac:dyDescent="0.2">
      <c r="A1822" s="58">
        <v>11</v>
      </c>
      <c r="B1822" s="61" t="s">
        <v>24</v>
      </c>
      <c r="C1822" s="53">
        <v>23.354999999999997</v>
      </c>
      <c r="D1822" s="53">
        <v>2.5950000000000024</v>
      </c>
      <c r="E1822" s="53">
        <v>0</v>
      </c>
      <c r="F1822" s="53">
        <v>0</v>
      </c>
      <c r="G1822" s="53">
        <v>0</v>
      </c>
      <c r="H1822" s="53">
        <v>0</v>
      </c>
      <c r="I1822" s="53">
        <f t="shared" si="344"/>
        <v>0</v>
      </c>
      <c r="J1822" s="53">
        <f t="shared" si="345"/>
        <v>0</v>
      </c>
      <c r="K1822" s="53">
        <f t="shared" si="346"/>
        <v>25.95</v>
      </c>
      <c r="L1822" s="53">
        <f t="shared" si="347"/>
        <v>0</v>
      </c>
      <c r="M1822" s="53">
        <f t="shared" si="347"/>
        <v>0</v>
      </c>
      <c r="N1822" s="53">
        <f t="shared" si="348"/>
        <v>0</v>
      </c>
    </row>
    <row r="1823" spans="1:14" x14ac:dyDescent="0.2">
      <c r="A1823" s="58">
        <v>12</v>
      </c>
      <c r="B1823" s="61" t="s">
        <v>25</v>
      </c>
      <c r="C1823" s="53">
        <v>0</v>
      </c>
      <c r="D1823" s="53">
        <v>0</v>
      </c>
      <c r="E1823" s="53">
        <v>0</v>
      </c>
      <c r="F1823" s="53">
        <v>0</v>
      </c>
      <c r="G1823" s="53">
        <v>0</v>
      </c>
      <c r="H1823" s="53">
        <v>0</v>
      </c>
      <c r="I1823" s="53" t="e">
        <f t="shared" si="344"/>
        <v>#DIV/0!</v>
      </c>
      <c r="J1823" s="53" t="e">
        <f t="shared" si="345"/>
        <v>#DIV/0!</v>
      </c>
      <c r="K1823" s="53">
        <f t="shared" si="346"/>
        <v>0</v>
      </c>
      <c r="L1823" s="53">
        <f t="shared" si="347"/>
        <v>0</v>
      </c>
      <c r="M1823" s="53">
        <f t="shared" si="347"/>
        <v>0</v>
      </c>
      <c r="N1823" s="53" t="e">
        <f t="shared" si="348"/>
        <v>#DIV/0!</v>
      </c>
    </row>
    <row r="1824" spans="1:14" x14ac:dyDescent="0.2">
      <c r="A1824" s="58">
        <v>13</v>
      </c>
      <c r="B1824" s="61" t="s">
        <v>26</v>
      </c>
      <c r="C1824" s="53">
        <v>174.12788682928581</v>
      </c>
      <c r="D1824" s="53">
        <v>21.882113170714177</v>
      </c>
      <c r="E1824" s="53">
        <v>0</v>
      </c>
      <c r="F1824" s="53">
        <v>0</v>
      </c>
      <c r="G1824" s="53">
        <v>0</v>
      </c>
      <c r="H1824" s="53">
        <v>0</v>
      </c>
      <c r="I1824" s="53">
        <f t="shared" si="344"/>
        <v>0</v>
      </c>
      <c r="J1824" s="53">
        <f t="shared" si="345"/>
        <v>0</v>
      </c>
      <c r="K1824" s="53">
        <f t="shared" si="346"/>
        <v>196.01</v>
      </c>
      <c r="L1824" s="53">
        <f t="shared" si="347"/>
        <v>0</v>
      </c>
      <c r="M1824" s="53">
        <f t="shared" si="347"/>
        <v>0</v>
      </c>
      <c r="N1824" s="53">
        <f t="shared" si="348"/>
        <v>0</v>
      </c>
    </row>
    <row r="1825" spans="1:14" x14ac:dyDescent="0.2">
      <c r="A1825" s="58">
        <v>14</v>
      </c>
      <c r="B1825" s="61" t="s">
        <v>27</v>
      </c>
      <c r="C1825" s="53">
        <v>0</v>
      </c>
      <c r="D1825" s="53">
        <v>0</v>
      </c>
      <c r="E1825" s="53">
        <v>0</v>
      </c>
      <c r="F1825" s="53">
        <v>0</v>
      </c>
      <c r="G1825" s="53">
        <v>0</v>
      </c>
      <c r="H1825" s="53">
        <v>0</v>
      </c>
      <c r="I1825" s="53" t="e">
        <f t="shared" si="344"/>
        <v>#DIV/0!</v>
      </c>
      <c r="J1825" s="53" t="e">
        <f t="shared" si="345"/>
        <v>#DIV/0!</v>
      </c>
      <c r="K1825" s="53">
        <f t="shared" si="346"/>
        <v>0</v>
      </c>
      <c r="L1825" s="53">
        <f t="shared" si="347"/>
        <v>0</v>
      </c>
      <c r="M1825" s="53">
        <f t="shared" si="347"/>
        <v>0</v>
      </c>
      <c r="N1825" s="53" t="e">
        <f t="shared" si="348"/>
        <v>#DIV/0!</v>
      </c>
    </row>
    <row r="1826" spans="1:14" x14ac:dyDescent="0.2">
      <c r="A1826" s="58">
        <v>15</v>
      </c>
      <c r="B1826" s="61" t="s">
        <v>28</v>
      </c>
      <c r="C1826" s="53">
        <v>0</v>
      </c>
      <c r="D1826" s="53">
        <v>0</v>
      </c>
      <c r="E1826" s="53">
        <v>0</v>
      </c>
      <c r="F1826" s="53">
        <v>0</v>
      </c>
      <c r="G1826" s="53">
        <v>0</v>
      </c>
      <c r="H1826" s="53">
        <v>0</v>
      </c>
      <c r="I1826" s="53" t="e">
        <f t="shared" si="344"/>
        <v>#DIV/0!</v>
      </c>
      <c r="J1826" s="53" t="e">
        <f t="shared" si="345"/>
        <v>#DIV/0!</v>
      </c>
      <c r="K1826" s="53">
        <f t="shared" si="346"/>
        <v>0</v>
      </c>
      <c r="L1826" s="53">
        <f t="shared" si="347"/>
        <v>0</v>
      </c>
      <c r="M1826" s="53">
        <f t="shared" si="347"/>
        <v>0</v>
      </c>
      <c r="N1826" s="53" t="e">
        <f t="shared" si="348"/>
        <v>#DIV/0!</v>
      </c>
    </row>
    <row r="1827" spans="1:14" x14ac:dyDescent="0.2">
      <c r="A1827" s="58">
        <v>16</v>
      </c>
      <c r="B1827" s="61" t="s">
        <v>29</v>
      </c>
      <c r="C1827" s="53">
        <v>0</v>
      </c>
      <c r="D1827" s="53">
        <v>0</v>
      </c>
      <c r="E1827" s="53">
        <v>0</v>
      </c>
      <c r="F1827" s="53">
        <v>0</v>
      </c>
      <c r="G1827" s="53">
        <v>0</v>
      </c>
      <c r="H1827" s="53">
        <v>0</v>
      </c>
      <c r="I1827" s="53" t="e">
        <f t="shared" si="344"/>
        <v>#DIV/0!</v>
      </c>
      <c r="J1827" s="53" t="e">
        <f t="shared" si="345"/>
        <v>#DIV/0!</v>
      </c>
      <c r="K1827" s="53">
        <f t="shared" si="346"/>
        <v>0</v>
      </c>
      <c r="L1827" s="53">
        <f t="shared" si="347"/>
        <v>0</v>
      </c>
      <c r="M1827" s="53">
        <f t="shared" si="347"/>
        <v>0</v>
      </c>
      <c r="N1827" s="53" t="e">
        <f t="shared" si="348"/>
        <v>#DIV/0!</v>
      </c>
    </row>
    <row r="1828" spans="1:14" x14ac:dyDescent="0.2">
      <c r="A1828" s="58">
        <v>17</v>
      </c>
      <c r="B1828" s="61" t="s">
        <v>30</v>
      </c>
      <c r="C1828" s="53">
        <v>0</v>
      </c>
      <c r="D1828" s="53">
        <v>0</v>
      </c>
      <c r="E1828" s="53">
        <v>0</v>
      </c>
      <c r="F1828" s="53">
        <v>0</v>
      </c>
      <c r="G1828" s="53">
        <v>0</v>
      </c>
      <c r="H1828" s="53">
        <v>0</v>
      </c>
      <c r="I1828" s="53" t="e">
        <f>(F1828/C1828)*100</f>
        <v>#DIV/0!</v>
      </c>
      <c r="J1828" s="53" t="e">
        <f>(H1828/D1828)*100</f>
        <v>#DIV/0!</v>
      </c>
      <c r="K1828" s="53">
        <f>C1828+D1828</f>
        <v>0</v>
      </c>
      <c r="L1828" s="53">
        <f>E1828+G1828</f>
        <v>0</v>
      </c>
      <c r="M1828" s="53">
        <f>F1828+H1828</f>
        <v>0</v>
      </c>
      <c r="N1828" s="53" t="e">
        <f>(M1828/K1828)*100</f>
        <v>#DIV/0!</v>
      </c>
    </row>
    <row r="1829" spans="1:14" x14ac:dyDescent="0.2">
      <c r="A1829" s="58">
        <v>18</v>
      </c>
      <c r="B1829" s="65" t="s">
        <v>31</v>
      </c>
      <c r="C1829" s="53">
        <v>0</v>
      </c>
      <c r="D1829" s="53">
        <v>0</v>
      </c>
      <c r="E1829" s="53">
        <v>0</v>
      </c>
      <c r="F1829" s="53">
        <v>0</v>
      </c>
      <c r="G1829" s="53">
        <v>0</v>
      </c>
      <c r="H1829" s="53">
        <v>0</v>
      </c>
      <c r="I1829" s="53" t="e">
        <f>(F1829/C1829)*100</f>
        <v>#DIV/0!</v>
      </c>
      <c r="J1829" s="53" t="e">
        <f>(H1829/D1829)*100</f>
        <v>#DIV/0!</v>
      </c>
      <c r="K1829" s="53">
        <f>C1829+D1829</f>
        <v>0</v>
      </c>
      <c r="L1829" s="53">
        <f>E1829+G1829</f>
        <v>0</v>
      </c>
      <c r="M1829" s="53">
        <f>F1829+H1829</f>
        <v>0</v>
      </c>
      <c r="N1829" s="53" t="e">
        <f>(M1829/K1829)*100</f>
        <v>#DIV/0!</v>
      </c>
    </row>
    <row r="1830" spans="1:14" x14ac:dyDescent="0.2">
      <c r="A1830" s="58">
        <v>19</v>
      </c>
      <c r="B1830" s="61" t="s">
        <v>32</v>
      </c>
      <c r="C1830" s="53">
        <v>21.75</v>
      </c>
      <c r="D1830" s="53">
        <v>3.25</v>
      </c>
      <c r="E1830" s="53">
        <v>0</v>
      </c>
      <c r="F1830" s="53">
        <v>0</v>
      </c>
      <c r="G1830" s="53">
        <v>0</v>
      </c>
      <c r="H1830" s="53">
        <v>0</v>
      </c>
      <c r="I1830" s="53">
        <f t="shared" ref="I1830:I1834" si="349">(F1830/C1830)*100</f>
        <v>0</v>
      </c>
      <c r="J1830" s="53">
        <f t="shared" ref="J1830:J1834" si="350">(H1830/D1830)*100</f>
        <v>0</v>
      </c>
      <c r="K1830" s="53">
        <f t="shared" ref="K1830:K1834" si="351">C1830+D1830</f>
        <v>25</v>
      </c>
      <c r="L1830" s="53">
        <f t="shared" ref="L1830:M1834" si="352">E1830+G1830</f>
        <v>0</v>
      </c>
      <c r="M1830" s="53">
        <f t="shared" si="352"/>
        <v>0</v>
      </c>
      <c r="N1830" s="53">
        <f t="shared" ref="N1830:N1834" si="353">(M1830/K1830)*100</f>
        <v>0</v>
      </c>
    </row>
    <row r="1831" spans="1:14" x14ac:dyDescent="0.2">
      <c r="A1831" s="58">
        <v>20</v>
      </c>
      <c r="B1831" s="61" t="s">
        <v>33</v>
      </c>
      <c r="C1831" s="53">
        <v>0</v>
      </c>
      <c r="D1831" s="53">
        <v>0</v>
      </c>
      <c r="E1831" s="53">
        <v>0</v>
      </c>
      <c r="F1831" s="53">
        <v>0</v>
      </c>
      <c r="G1831" s="53">
        <v>0</v>
      </c>
      <c r="H1831" s="53">
        <v>0</v>
      </c>
      <c r="I1831" s="53" t="e">
        <f t="shared" si="349"/>
        <v>#DIV/0!</v>
      </c>
      <c r="J1831" s="53" t="e">
        <f t="shared" si="350"/>
        <v>#DIV/0!</v>
      </c>
      <c r="K1831" s="53">
        <f t="shared" si="351"/>
        <v>0</v>
      </c>
      <c r="L1831" s="53">
        <f t="shared" si="352"/>
        <v>0</v>
      </c>
      <c r="M1831" s="53">
        <f t="shared" si="352"/>
        <v>0</v>
      </c>
      <c r="N1831" s="53" t="e">
        <f t="shared" si="353"/>
        <v>#DIV/0!</v>
      </c>
    </row>
    <row r="1832" spans="1:14" x14ac:dyDescent="0.2">
      <c r="A1832" s="58">
        <v>21</v>
      </c>
      <c r="B1832" s="61" t="s">
        <v>34</v>
      </c>
      <c r="C1832" s="53">
        <v>0</v>
      </c>
      <c r="D1832" s="53">
        <v>0</v>
      </c>
      <c r="E1832" s="53">
        <v>0</v>
      </c>
      <c r="F1832" s="53">
        <v>0</v>
      </c>
      <c r="G1832" s="53">
        <v>0</v>
      </c>
      <c r="H1832" s="53">
        <v>0</v>
      </c>
      <c r="I1832" s="53" t="e">
        <f t="shared" si="349"/>
        <v>#DIV/0!</v>
      </c>
      <c r="J1832" s="53" t="e">
        <f t="shared" si="350"/>
        <v>#DIV/0!</v>
      </c>
      <c r="K1832" s="53">
        <f t="shared" si="351"/>
        <v>0</v>
      </c>
      <c r="L1832" s="53">
        <f t="shared" si="352"/>
        <v>0</v>
      </c>
      <c r="M1832" s="53">
        <f t="shared" si="352"/>
        <v>0</v>
      </c>
      <c r="N1832" s="53" t="e">
        <f t="shared" si="353"/>
        <v>#DIV/0!</v>
      </c>
    </row>
    <row r="1833" spans="1:14" x14ac:dyDescent="0.2">
      <c r="A1833" s="58">
        <v>22</v>
      </c>
      <c r="B1833" s="61" t="s">
        <v>35</v>
      </c>
      <c r="C1833" s="53">
        <v>0</v>
      </c>
      <c r="D1833" s="53">
        <v>0</v>
      </c>
      <c r="E1833" s="53">
        <v>0</v>
      </c>
      <c r="F1833" s="53">
        <v>0</v>
      </c>
      <c r="G1833" s="53">
        <v>0</v>
      </c>
      <c r="H1833" s="53">
        <v>0</v>
      </c>
      <c r="I1833" s="53" t="e">
        <f t="shared" si="349"/>
        <v>#DIV/0!</v>
      </c>
      <c r="J1833" s="53" t="e">
        <f t="shared" si="350"/>
        <v>#DIV/0!</v>
      </c>
      <c r="K1833" s="53">
        <f t="shared" si="351"/>
        <v>0</v>
      </c>
      <c r="L1833" s="53">
        <f t="shared" si="352"/>
        <v>0</v>
      </c>
      <c r="M1833" s="53">
        <f t="shared" si="352"/>
        <v>0</v>
      </c>
      <c r="N1833" s="53" t="e">
        <f t="shared" si="353"/>
        <v>#DIV/0!</v>
      </c>
    </row>
    <row r="1834" spans="1:14" x14ac:dyDescent="0.2">
      <c r="A1834" s="58">
        <v>23</v>
      </c>
      <c r="B1834" s="61" t="s">
        <v>36</v>
      </c>
      <c r="C1834" s="53">
        <v>0</v>
      </c>
      <c r="D1834" s="53">
        <v>0</v>
      </c>
      <c r="E1834" s="53">
        <v>0</v>
      </c>
      <c r="F1834" s="53">
        <v>0</v>
      </c>
      <c r="G1834" s="53">
        <v>0</v>
      </c>
      <c r="H1834" s="53">
        <v>0</v>
      </c>
      <c r="I1834" s="53" t="e">
        <f t="shared" si="349"/>
        <v>#DIV/0!</v>
      </c>
      <c r="J1834" s="53" t="e">
        <f t="shared" si="350"/>
        <v>#DIV/0!</v>
      </c>
      <c r="K1834" s="53">
        <f t="shared" si="351"/>
        <v>0</v>
      </c>
      <c r="L1834" s="53">
        <f t="shared" si="352"/>
        <v>0</v>
      </c>
      <c r="M1834" s="53">
        <f t="shared" si="352"/>
        <v>0</v>
      </c>
      <c r="N1834" s="53" t="e">
        <f t="shared" si="353"/>
        <v>#DIV/0!</v>
      </c>
    </row>
    <row r="1835" spans="1:14" x14ac:dyDescent="0.2">
      <c r="A1835" s="58">
        <v>24</v>
      </c>
      <c r="B1835" s="59" t="s">
        <v>37</v>
      </c>
      <c r="C1835" s="53">
        <v>0</v>
      </c>
      <c r="D1835" s="53">
        <v>0</v>
      </c>
      <c r="E1835" s="53">
        <v>72</v>
      </c>
      <c r="F1835" s="53">
        <v>60</v>
      </c>
      <c r="G1835" s="53">
        <v>0</v>
      </c>
      <c r="H1835" s="53">
        <v>0</v>
      </c>
      <c r="I1835" s="53" t="e">
        <f>(F1835/C1835)*100</f>
        <v>#DIV/0!</v>
      </c>
      <c r="J1835" s="53" t="e">
        <f>(H1835/D1835)*100</f>
        <v>#DIV/0!</v>
      </c>
      <c r="K1835" s="53">
        <f>C1835+D1835</f>
        <v>0</v>
      </c>
      <c r="L1835" s="53">
        <f>E1835+G1835</f>
        <v>72</v>
      </c>
      <c r="M1835" s="53">
        <f>F1835+H1835</f>
        <v>60</v>
      </c>
      <c r="N1835" s="53" t="e">
        <f>(M1835/K1835)*100</f>
        <v>#DIV/0!</v>
      </c>
    </row>
    <row r="1836" spans="1:14" x14ac:dyDescent="0.2">
      <c r="A1836" s="58">
        <v>25</v>
      </c>
      <c r="B1836" s="61" t="s">
        <v>38</v>
      </c>
      <c r="C1836" s="53">
        <v>0</v>
      </c>
      <c r="D1836" s="53">
        <v>0</v>
      </c>
      <c r="E1836" s="53">
        <v>0</v>
      </c>
      <c r="F1836" s="53">
        <v>0</v>
      </c>
      <c r="G1836" s="53">
        <v>0</v>
      </c>
      <c r="H1836" s="53">
        <v>0</v>
      </c>
      <c r="I1836" s="53" t="e">
        <f t="shared" ref="I1836:I1848" si="354">(F1836/C1836)*100</f>
        <v>#DIV/0!</v>
      </c>
      <c r="J1836" s="53" t="e">
        <f t="shared" ref="J1836:J1848" si="355">(H1836/D1836)*100</f>
        <v>#DIV/0!</v>
      </c>
      <c r="K1836" s="53">
        <f t="shared" ref="K1836:K1848" si="356">C1836+D1836</f>
        <v>0</v>
      </c>
      <c r="L1836" s="53">
        <f t="shared" ref="L1836:M1848" si="357">E1836+G1836</f>
        <v>0</v>
      </c>
      <c r="M1836" s="53">
        <f t="shared" si="357"/>
        <v>0</v>
      </c>
      <c r="N1836" s="53" t="e">
        <f t="shared" ref="N1836:N1848" si="358">(M1836/K1836)*100</f>
        <v>#DIV/0!</v>
      </c>
    </row>
    <row r="1837" spans="1:14" x14ac:dyDescent="0.2">
      <c r="A1837" s="58">
        <v>26</v>
      </c>
      <c r="B1837" s="61" t="s">
        <v>39</v>
      </c>
      <c r="C1837" s="53">
        <v>0</v>
      </c>
      <c r="D1837" s="53">
        <v>0</v>
      </c>
      <c r="E1837" s="53">
        <v>0</v>
      </c>
      <c r="F1837" s="53">
        <v>0</v>
      </c>
      <c r="G1837" s="53">
        <v>0</v>
      </c>
      <c r="H1837" s="53">
        <v>0</v>
      </c>
      <c r="I1837" s="53" t="e">
        <f t="shared" si="354"/>
        <v>#DIV/0!</v>
      </c>
      <c r="J1837" s="53" t="e">
        <f t="shared" si="355"/>
        <v>#DIV/0!</v>
      </c>
      <c r="K1837" s="53">
        <f t="shared" si="356"/>
        <v>0</v>
      </c>
      <c r="L1837" s="53">
        <f t="shared" si="357"/>
        <v>0</v>
      </c>
      <c r="M1837" s="53">
        <f t="shared" si="357"/>
        <v>0</v>
      </c>
      <c r="N1837" s="53" t="e">
        <f t="shared" si="358"/>
        <v>#DIV/0!</v>
      </c>
    </row>
    <row r="1838" spans="1:14" x14ac:dyDescent="0.2">
      <c r="A1838" s="58">
        <v>27</v>
      </c>
      <c r="B1838" s="61" t="s">
        <v>40</v>
      </c>
      <c r="C1838" s="53">
        <v>0</v>
      </c>
      <c r="D1838" s="53">
        <v>0</v>
      </c>
      <c r="E1838" s="53">
        <v>0</v>
      </c>
      <c r="F1838" s="53">
        <v>0</v>
      </c>
      <c r="G1838" s="53">
        <v>0</v>
      </c>
      <c r="H1838" s="53">
        <v>0</v>
      </c>
      <c r="I1838" s="53" t="e">
        <f t="shared" si="354"/>
        <v>#DIV/0!</v>
      </c>
      <c r="J1838" s="53" t="e">
        <f t="shared" si="355"/>
        <v>#DIV/0!</v>
      </c>
      <c r="K1838" s="53">
        <f t="shared" si="356"/>
        <v>0</v>
      </c>
      <c r="L1838" s="53">
        <f t="shared" si="357"/>
        <v>0</v>
      </c>
      <c r="M1838" s="53">
        <f t="shared" si="357"/>
        <v>0</v>
      </c>
      <c r="N1838" s="53" t="e">
        <f t="shared" si="358"/>
        <v>#DIV/0!</v>
      </c>
    </row>
    <row r="1839" spans="1:14" x14ac:dyDescent="0.2">
      <c r="A1839" s="58">
        <v>28</v>
      </c>
      <c r="B1839" s="61" t="s">
        <v>41</v>
      </c>
      <c r="C1839" s="53">
        <v>0</v>
      </c>
      <c r="D1839" s="53">
        <v>0</v>
      </c>
      <c r="E1839" s="53">
        <v>0</v>
      </c>
      <c r="F1839" s="53">
        <v>0</v>
      </c>
      <c r="G1839" s="53">
        <v>0</v>
      </c>
      <c r="H1839" s="53">
        <v>0</v>
      </c>
      <c r="I1839" s="53" t="e">
        <f t="shared" si="354"/>
        <v>#DIV/0!</v>
      </c>
      <c r="J1839" s="53" t="e">
        <f t="shared" si="355"/>
        <v>#DIV/0!</v>
      </c>
      <c r="K1839" s="53">
        <f t="shared" si="356"/>
        <v>0</v>
      </c>
      <c r="L1839" s="53">
        <f t="shared" si="357"/>
        <v>0</v>
      </c>
      <c r="M1839" s="53">
        <f t="shared" si="357"/>
        <v>0</v>
      </c>
      <c r="N1839" s="53" t="e">
        <f t="shared" si="358"/>
        <v>#DIV/0!</v>
      </c>
    </row>
    <row r="1840" spans="1:14" x14ac:dyDescent="0.2">
      <c r="A1840" s="58">
        <v>29</v>
      </c>
      <c r="B1840" s="61" t="s">
        <v>42</v>
      </c>
      <c r="C1840" s="53">
        <v>0</v>
      </c>
      <c r="D1840" s="53">
        <v>0</v>
      </c>
      <c r="E1840" s="53">
        <v>0</v>
      </c>
      <c r="F1840" s="53">
        <v>0</v>
      </c>
      <c r="G1840" s="53">
        <v>0</v>
      </c>
      <c r="H1840" s="53">
        <v>0</v>
      </c>
      <c r="I1840" s="53" t="e">
        <f t="shared" si="354"/>
        <v>#DIV/0!</v>
      </c>
      <c r="J1840" s="53" t="e">
        <f t="shared" si="355"/>
        <v>#DIV/0!</v>
      </c>
      <c r="K1840" s="53">
        <f t="shared" si="356"/>
        <v>0</v>
      </c>
      <c r="L1840" s="53">
        <f t="shared" si="357"/>
        <v>0</v>
      </c>
      <c r="M1840" s="53">
        <f t="shared" si="357"/>
        <v>0</v>
      </c>
      <c r="N1840" s="53" t="e">
        <f t="shared" si="358"/>
        <v>#DIV/0!</v>
      </c>
    </row>
    <row r="1841" spans="1:14" x14ac:dyDescent="0.2">
      <c r="A1841" s="58">
        <v>30</v>
      </c>
      <c r="B1841" s="61" t="s">
        <v>43</v>
      </c>
      <c r="C1841" s="53">
        <v>0</v>
      </c>
      <c r="D1841" s="53">
        <v>0</v>
      </c>
      <c r="E1841" s="53">
        <v>0</v>
      </c>
      <c r="F1841" s="53">
        <v>0</v>
      </c>
      <c r="G1841" s="53">
        <v>0</v>
      </c>
      <c r="H1841" s="53">
        <v>0</v>
      </c>
      <c r="I1841" s="53" t="e">
        <f t="shared" si="354"/>
        <v>#DIV/0!</v>
      </c>
      <c r="J1841" s="53" t="e">
        <f t="shared" si="355"/>
        <v>#DIV/0!</v>
      </c>
      <c r="K1841" s="53">
        <f t="shared" si="356"/>
        <v>0</v>
      </c>
      <c r="L1841" s="53">
        <f t="shared" si="357"/>
        <v>0</v>
      </c>
      <c r="M1841" s="53">
        <f t="shared" si="357"/>
        <v>0</v>
      </c>
      <c r="N1841" s="53" t="e">
        <f t="shared" si="358"/>
        <v>#DIV/0!</v>
      </c>
    </row>
    <row r="1842" spans="1:14" x14ac:dyDescent="0.2">
      <c r="A1842" s="58">
        <v>31</v>
      </c>
      <c r="B1842" s="61" t="s">
        <v>44</v>
      </c>
      <c r="C1842" s="53">
        <v>0</v>
      </c>
      <c r="D1842" s="53">
        <v>0</v>
      </c>
      <c r="E1842" s="53">
        <v>0</v>
      </c>
      <c r="F1842" s="53">
        <v>0</v>
      </c>
      <c r="G1842" s="53">
        <v>0</v>
      </c>
      <c r="H1842" s="53">
        <v>0</v>
      </c>
      <c r="I1842" s="53" t="e">
        <f t="shared" si="354"/>
        <v>#DIV/0!</v>
      </c>
      <c r="J1842" s="53" t="e">
        <f t="shared" si="355"/>
        <v>#DIV/0!</v>
      </c>
      <c r="K1842" s="53">
        <f t="shared" si="356"/>
        <v>0</v>
      </c>
      <c r="L1842" s="53">
        <f t="shared" si="357"/>
        <v>0</v>
      </c>
      <c r="M1842" s="53">
        <f t="shared" si="357"/>
        <v>0</v>
      </c>
      <c r="N1842" s="53" t="e">
        <f t="shared" si="358"/>
        <v>#DIV/0!</v>
      </c>
    </row>
    <row r="1843" spans="1:14" x14ac:dyDescent="0.2">
      <c r="A1843" s="58">
        <v>32</v>
      </c>
      <c r="B1843" s="61" t="s">
        <v>45</v>
      </c>
      <c r="C1843" s="53">
        <v>0</v>
      </c>
      <c r="D1843" s="53">
        <v>0</v>
      </c>
      <c r="E1843" s="53">
        <v>0</v>
      </c>
      <c r="F1843" s="53">
        <v>0</v>
      </c>
      <c r="G1843" s="53">
        <v>0</v>
      </c>
      <c r="H1843" s="53">
        <v>0</v>
      </c>
      <c r="I1843" s="53" t="e">
        <f t="shared" si="354"/>
        <v>#DIV/0!</v>
      </c>
      <c r="J1843" s="53" t="e">
        <f t="shared" si="355"/>
        <v>#DIV/0!</v>
      </c>
      <c r="K1843" s="53">
        <f t="shared" si="356"/>
        <v>0</v>
      </c>
      <c r="L1843" s="53">
        <f t="shared" si="357"/>
        <v>0</v>
      </c>
      <c r="M1843" s="53">
        <f t="shared" si="357"/>
        <v>0</v>
      </c>
      <c r="N1843" s="53" t="e">
        <f t="shared" si="358"/>
        <v>#DIV/0!</v>
      </c>
    </row>
    <row r="1844" spans="1:14" x14ac:dyDescent="0.2">
      <c r="A1844" s="58">
        <v>33</v>
      </c>
      <c r="B1844" s="61" t="s">
        <v>46</v>
      </c>
      <c r="C1844" s="53">
        <v>0</v>
      </c>
      <c r="D1844" s="53">
        <v>0</v>
      </c>
      <c r="E1844" s="53">
        <v>0</v>
      </c>
      <c r="F1844" s="53">
        <v>0</v>
      </c>
      <c r="G1844" s="53">
        <v>0</v>
      </c>
      <c r="H1844" s="53">
        <v>0</v>
      </c>
      <c r="I1844" s="53" t="e">
        <f t="shared" si="354"/>
        <v>#DIV/0!</v>
      </c>
      <c r="J1844" s="53" t="e">
        <f t="shared" si="355"/>
        <v>#DIV/0!</v>
      </c>
      <c r="K1844" s="53">
        <f t="shared" si="356"/>
        <v>0</v>
      </c>
      <c r="L1844" s="53">
        <f t="shared" si="357"/>
        <v>0</v>
      </c>
      <c r="M1844" s="53">
        <f t="shared" si="357"/>
        <v>0</v>
      </c>
      <c r="N1844" s="53" t="e">
        <f t="shared" si="358"/>
        <v>#DIV/0!</v>
      </c>
    </row>
    <row r="1845" spans="1:14" x14ac:dyDescent="0.2">
      <c r="A1845" s="58">
        <v>34</v>
      </c>
      <c r="B1845" s="61" t="s">
        <v>47</v>
      </c>
      <c r="C1845" s="53">
        <v>544.09325678354833</v>
      </c>
      <c r="D1845" s="53">
        <v>61.156743216451673</v>
      </c>
      <c r="E1845" s="53">
        <v>0</v>
      </c>
      <c r="F1845" s="53">
        <v>0</v>
      </c>
      <c r="G1845" s="53">
        <v>0</v>
      </c>
      <c r="H1845" s="53">
        <v>0</v>
      </c>
      <c r="I1845" s="53">
        <f t="shared" si="354"/>
        <v>0</v>
      </c>
      <c r="J1845" s="53">
        <f t="shared" si="355"/>
        <v>0</v>
      </c>
      <c r="K1845" s="53">
        <f t="shared" si="356"/>
        <v>605.25</v>
      </c>
      <c r="L1845" s="53">
        <f t="shared" si="357"/>
        <v>0</v>
      </c>
      <c r="M1845" s="53">
        <f t="shared" si="357"/>
        <v>0</v>
      </c>
      <c r="N1845" s="53">
        <f t="shared" si="358"/>
        <v>0</v>
      </c>
    </row>
    <row r="1846" spans="1:14" x14ac:dyDescent="0.2">
      <c r="A1846" s="58">
        <v>35</v>
      </c>
      <c r="B1846" s="61" t="s">
        <v>48</v>
      </c>
      <c r="C1846" s="53">
        <v>0</v>
      </c>
      <c r="D1846" s="53">
        <v>0</v>
      </c>
      <c r="E1846" s="53">
        <v>0</v>
      </c>
      <c r="F1846" s="53">
        <v>0</v>
      </c>
      <c r="G1846" s="53">
        <v>0</v>
      </c>
      <c r="H1846" s="53">
        <v>0</v>
      </c>
      <c r="I1846" s="53" t="e">
        <f t="shared" si="354"/>
        <v>#DIV/0!</v>
      </c>
      <c r="J1846" s="53" t="e">
        <f t="shared" si="355"/>
        <v>#DIV/0!</v>
      </c>
      <c r="K1846" s="53">
        <f t="shared" si="356"/>
        <v>0</v>
      </c>
      <c r="L1846" s="53">
        <f t="shared" si="357"/>
        <v>0</v>
      </c>
      <c r="M1846" s="53">
        <f t="shared" si="357"/>
        <v>0</v>
      </c>
      <c r="N1846" s="53" t="e">
        <f t="shared" si="358"/>
        <v>#DIV/0!</v>
      </c>
    </row>
    <row r="1847" spans="1:14" x14ac:dyDescent="0.2">
      <c r="A1847" s="58">
        <v>36</v>
      </c>
      <c r="B1847" s="61" t="s">
        <v>49</v>
      </c>
      <c r="C1847" s="53">
        <v>0</v>
      </c>
      <c r="D1847" s="53">
        <v>0</v>
      </c>
      <c r="E1847" s="53">
        <v>0</v>
      </c>
      <c r="F1847" s="53">
        <v>0</v>
      </c>
      <c r="G1847" s="53">
        <v>0</v>
      </c>
      <c r="H1847" s="53">
        <v>0</v>
      </c>
      <c r="I1847" s="53" t="e">
        <f t="shared" si="354"/>
        <v>#DIV/0!</v>
      </c>
      <c r="J1847" s="53" t="e">
        <f t="shared" si="355"/>
        <v>#DIV/0!</v>
      </c>
      <c r="K1847" s="53">
        <f t="shared" si="356"/>
        <v>0</v>
      </c>
      <c r="L1847" s="53">
        <f t="shared" si="357"/>
        <v>0</v>
      </c>
      <c r="M1847" s="53">
        <f t="shared" si="357"/>
        <v>0</v>
      </c>
      <c r="N1847" s="53" t="e">
        <f t="shared" si="358"/>
        <v>#DIV/0!</v>
      </c>
    </row>
    <row r="1848" spans="1:14" x14ac:dyDescent="0.2">
      <c r="A1848" s="66"/>
      <c r="B1848" s="67" t="s">
        <v>6</v>
      </c>
      <c r="C1848" s="54">
        <f t="shared" ref="C1848:H1848" si="359">SUM(C1812:C1847)</f>
        <v>763.32614361283413</v>
      </c>
      <c r="D1848" s="54">
        <f t="shared" si="359"/>
        <v>88.883856387165849</v>
      </c>
      <c r="E1848" s="54">
        <f t="shared" si="359"/>
        <v>72</v>
      </c>
      <c r="F1848" s="54">
        <f t="shared" si="359"/>
        <v>60</v>
      </c>
      <c r="G1848" s="54">
        <f t="shared" si="359"/>
        <v>0</v>
      </c>
      <c r="H1848" s="54">
        <f t="shared" si="359"/>
        <v>0</v>
      </c>
      <c r="I1848" s="54">
        <f t="shared" si="354"/>
        <v>7.8603360440426027</v>
      </c>
      <c r="J1848" s="54">
        <f t="shared" si="355"/>
        <v>0</v>
      </c>
      <c r="K1848" s="54">
        <f t="shared" si="356"/>
        <v>852.21</v>
      </c>
      <c r="L1848" s="54">
        <f t="shared" si="357"/>
        <v>72</v>
      </c>
      <c r="M1848" s="54">
        <f t="shared" si="357"/>
        <v>60</v>
      </c>
      <c r="N1848" s="54">
        <f t="shared" si="358"/>
        <v>7.0405181821382055</v>
      </c>
    </row>
    <row r="1849" spans="1:14" ht="20.25" x14ac:dyDescent="0.2">
      <c r="A1849" s="109" t="s">
        <v>151</v>
      </c>
      <c r="B1849" s="109"/>
      <c r="C1849" s="109"/>
      <c r="D1849" s="109"/>
      <c r="E1849" s="109"/>
      <c r="F1849" s="109"/>
      <c r="G1849" s="109"/>
      <c r="H1849" s="109"/>
      <c r="I1849" s="109"/>
      <c r="J1849" s="109"/>
      <c r="K1849" s="109"/>
      <c r="L1849" s="109"/>
      <c r="M1849" s="109"/>
      <c r="N1849" s="109"/>
    </row>
    <row r="1850" spans="1:14" x14ac:dyDescent="0.2">
      <c r="A1850" s="110"/>
      <c r="B1850" s="110"/>
      <c r="C1850" s="110"/>
      <c r="D1850" s="110"/>
      <c r="E1850" s="110"/>
      <c r="F1850" s="110"/>
      <c r="G1850" s="110"/>
      <c r="H1850" s="110"/>
      <c r="I1850" s="110"/>
      <c r="J1850" s="110"/>
      <c r="K1850" s="110"/>
      <c r="L1850" s="110"/>
      <c r="M1850" s="110"/>
      <c r="N1850" s="110"/>
    </row>
    <row r="1851" spans="1:14" ht="15.75" x14ac:dyDescent="0.2">
      <c r="A1851" s="111" t="str">
        <f>A399</f>
        <v>Disbursements under Crop Loans - 30.09.2020</v>
      </c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1"/>
      <c r="L1851" s="111"/>
      <c r="M1851" s="111"/>
      <c r="N1851" s="111"/>
    </row>
    <row r="1852" spans="1:14" x14ac:dyDescent="0.2">
      <c r="A1852" s="56"/>
      <c r="B1852" s="56"/>
      <c r="C1852" s="56"/>
      <c r="D1852" s="56"/>
      <c r="E1852" s="56"/>
      <c r="F1852" s="56"/>
      <c r="G1852" s="56"/>
      <c r="H1852" s="56"/>
      <c r="I1852" s="56"/>
      <c r="J1852" s="56"/>
      <c r="K1852" s="112" t="s">
        <v>2</v>
      </c>
      <c r="L1852" s="112"/>
      <c r="M1852" s="112"/>
      <c r="N1852" s="112"/>
    </row>
    <row r="1853" spans="1:14" x14ac:dyDescent="0.2">
      <c r="A1853" s="113" t="s">
        <v>3</v>
      </c>
      <c r="B1853" s="113" t="s">
        <v>56</v>
      </c>
      <c r="C1853" s="102" t="str">
        <f>C401</f>
        <v>Crop Loan Target 
ACP 2020-21</v>
      </c>
      <c r="D1853" s="102"/>
      <c r="E1853" s="116" t="str">
        <f>E401</f>
        <v>Cumulative Achievement from 
01.04.2020</v>
      </c>
      <c r="F1853" s="117"/>
      <c r="G1853" s="117"/>
      <c r="H1853" s="118"/>
      <c r="I1853" s="102" t="s">
        <v>5</v>
      </c>
      <c r="J1853" s="102"/>
      <c r="K1853" s="102" t="s">
        <v>6</v>
      </c>
      <c r="L1853" s="102"/>
      <c r="M1853" s="102"/>
      <c r="N1853" s="102"/>
    </row>
    <row r="1854" spans="1:14" x14ac:dyDescent="0.2">
      <c r="A1854" s="114"/>
      <c r="B1854" s="114"/>
      <c r="C1854" s="103" t="s">
        <v>7</v>
      </c>
      <c r="D1854" s="103" t="s">
        <v>8</v>
      </c>
      <c r="E1854" s="105" t="s">
        <v>7</v>
      </c>
      <c r="F1854" s="106"/>
      <c r="G1854" s="105" t="s">
        <v>8</v>
      </c>
      <c r="H1854" s="106"/>
      <c r="I1854" s="103" t="s">
        <v>7</v>
      </c>
      <c r="J1854" s="103" t="s">
        <v>8</v>
      </c>
      <c r="K1854" s="103" t="s">
        <v>9</v>
      </c>
      <c r="L1854" s="107" t="s">
        <v>10</v>
      </c>
      <c r="M1854" s="107"/>
      <c r="N1854" s="103" t="s">
        <v>11</v>
      </c>
    </row>
    <row r="1855" spans="1:14" x14ac:dyDescent="0.2">
      <c r="A1855" s="115"/>
      <c r="B1855" s="115"/>
      <c r="C1855" s="104"/>
      <c r="D1855" s="104"/>
      <c r="E1855" s="57" t="s">
        <v>12</v>
      </c>
      <c r="F1855" s="57" t="s">
        <v>13</v>
      </c>
      <c r="G1855" s="57" t="s">
        <v>12</v>
      </c>
      <c r="H1855" s="57" t="s">
        <v>13</v>
      </c>
      <c r="I1855" s="104"/>
      <c r="J1855" s="104"/>
      <c r="K1855" s="104"/>
      <c r="L1855" s="57" t="s">
        <v>12</v>
      </c>
      <c r="M1855" s="57" t="s">
        <v>13</v>
      </c>
      <c r="N1855" s="104"/>
    </row>
    <row r="1856" spans="1:14" x14ac:dyDescent="0.2">
      <c r="A1856" s="58">
        <v>1</v>
      </c>
      <c r="B1856" s="61" t="s">
        <v>14</v>
      </c>
      <c r="C1856" s="53">
        <v>0</v>
      </c>
      <c r="D1856" s="53">
        <v>0</v>
      </c>
      <c r="E1856" s="53">
        <v>0</v>
      </c>
      <c r="F1856" s="53">
        <v>0</v>
      </c>
      <c r="G1856" s="53">
        <v>0</v>
      </c>
      <c r="H1856" s="53">
        <v>0</v>
      </c>
      <c r="I1856" s="53" t="e">
        <f t="shared" ref="I1856:I1871" si="360">(F1856/C1856)*100</f>
        <v>#DIV/0!</v>
      </c>
      <c r="J1856" s="53" t="e">
        <f t="shared" ref="J1856:J1871" si="361">(H1856/D1856)*100</f>
        <v>#DIV/0!</v>
      </c>
      <c r="K1856" s="53">
        <f t="shared" ref="K1856:K1871" si="362">C1856+D1856</f>
        <v>0</v>
      </c>
      <c r="L1856" s="53">
        <f t="shared" ref="L1856:M1871" si="363">E1856+G1856</f>
        <v>0</v>
      </c>
      <c r="M1856" s="53">
        <f t="shared" si="363"/>
        <v>0</v>
      </c>
      <c r="N1856" s="53" t="e">
        <f t="shared" ref="N1856:N1871" si="364">(M1856/K1856)*100</f>
        <v>#DIV/0!</v>
      </c>
    </row>
    <row r="1857" spans="1:14" x14ac:dyDescent="0.2">
      <c r="A1857" s="58">
        <v>2</v>
      </c>
      <c r="B1857" s="61" t="s">
        <v>15</v>
      </c>
      <c r="C1857" s="53">
        <v>0</v>
      </c>
      <c r="D1857" s="53">
        <v>0</v>
      </c>
      <c r="E1857" s="53">
        <v>0</v>
      </c>
      <c r="F1857" s="53">
        <v>0</v>
      </c>
      <c r="G1857" s="53">
        <v>0</v>
      </c>
      <c r="H1857" s="53">
        <v>0</v>
      </c>
      <c r="I1857" s="53" t="e">
        <f t="shared" si="360"/>
        <v>#DIV/0!</v>
      </c>
      <c r="J1857" s="53" t="e">
        <f t="shared" si="361"/>
        <v>#DIV/0!</v>
      </c>
      <c r="K1857" s="53">
        <f t="shared" si="362"/>
        <v>0</v>
      </c>
      <c r="L1857" s="53">
        <f t="shared" si="363"/>
        <v>0</v>
      </c>
      <c r="M1857" s="53">
        <f t="shared" si="363"/>
        <v>0</v>
      </c>
      <c r="N1857" s="53" t="e">
        <f t="shared" si="364"/>
        <v>#DIV/0!</v>
      </c>
    </row>
    <row r="1858" spans="1:14" x14ac:dyDescent="0.2">
      <c r="A1858" s="58">
        <v>3</v>
      </c>
      <c r="B1858" s="61" t="s">
        <v>16</v>
      </c>
      <c r="C1858" s="53">
        <v>0</v>
      </c>
      <c r="D1858" s="53">
        <v>0</v>
      </c>
      <c r="E1858" s="53">
        <v>0</v>
      </c>
      <c r="F1858" s="53">
        <v>0</v>
      </c>
      <c r="G1858" s="53">
        <v>0</v>
      </c>
      <c r="H1858" s="53">
        <v>0</v>
      </c>
      <c r="I1858" s="53" t="e">
        <f t="shared" si="360"/>
        <v>#DIV/0!</v>
      </c>
      <c r="J1858" s="53" t="e">
        <f t="shared" si="361"/>
        <v>#DIV/0!</v>
      </c>
      <c r="K1858" s="53">
        <f t="shared" si="362"/>
        <v>0</v>
      </c>
      <c r="L1858" s="53">
        <f t="shared" si="363"/>
        <v>0</v>
      </c>
      <c r="M1858" s="53">
        <f t="shared" si="363"/>
        <v>0</v>
      </c>
      <c r="N1858" s="53" t="e">
        <f t="shared" si="364"/>
        <v>#DIV/0!</v>
      </c>
    </row>
    <row r="1859" spans="1:14" x14ac:dyDescent="0.2">
      <c r="A1859" s="58">
        <v>4</v>
      </c>
      <c r="B1859" s="61" t="s">
        <v>17</v>
      </c>
      <c r="C1859" s="53">
        <v>0</v>
      </c>
      <c r="D1859" s="53">
        <v>0</v>
      </c>
      <c r="E1859" s="53">
        <v>0</v>
      </c>
      <c r="F1859" s="53">
        <v>0</v>
      </c>
      <c r="G1859" s="53">
        <v>0</v>
      </c>
      <c r="H1859" s="53">
        <v>0</v>
      </c>
      <c r="I1859" s="53" t="e">
        <f t="shared" si="360"/>
        <v>#DIV/0!</v>
      </c>
      <c r="J1859" s="53" t="e">
        <f t="shared" si="361"/>
        <v>#DIV/0!</v>
      </c>
      <c r="K1859" s="53">
        <f t="shared" si="362"/>
        <v>0</v>
      </c>
      <c r="L1859" s="53">
        <f t="shared" si="363"/>
        <v>0</v>
      </c>
      <c r="M1859" s="53">
        <f t="shared" si="363"/>
        <v>0</v>
      </c>
      <c r="N1859" s="53" t="e">
        <f t="shared" si="364"/>
        <v>#DIV/0!</v>
      </c>
    </row>
    <row r="1860" spans="1:14" x14ac:dyDescent="0.2">
      <c r="A1860" s="58">
        <v>5</v>
      </c>
      <c r="B1860" s="61" t="s">
        <v>18</v>
      </c>
      <c r="C1860" s="53">
        <v>0</v>
      </c>
      <c r="D1860" s="53">
        <v>0</v>
      </c>
      <c r="E1860" s="53">
        <v>0</v>
      </c>
      <c r="F1860" s="53">
        <v>0</v>
      </c>
      <c r="G1860" s="53">
        <v>0</v>
      </c>
      <c r="H1860" s="53">
        <v>0</v>
      </c>
      <c r="I1860" s="53" t="e">
        <f t="shared" si="360"/>
        <v>#DIV/0!</v>
      </c>
      <c r="J1860" s="53" t="e">
        <f t="shared" si="361"/>
        <v>#DIV/0!</v>
      </c>
      <c r="K1860" s="53">
        <f t="shared" si="362"/>
        <v>0</v>
      </c>
      <c r="L1860" s="53">
        <f t="shared" si="363"/>
        <v>0</v>
      </c>
      <c r="M1860" s="53">
        <f t="shared" si="363"/>
        <v>0</v>
      </c>
      <c r="N1860" s="53" t="e">
        <f t="shared" si="364"/>
        <v>#DIV/0!</v>
      </c>
    </row>
    <row r="1861" spans="1:14" x14ac:dyDescent="0.2">
      <c r="A1861" s="58">
        <v>6</v>
      </c>
      <c r="B1861" s="61" t="s">
        <v>19</v>
      </c>
      <c r="C1861" s="53">
        <v>0</v>
      </c>
      <c r="D1861" s="53">
        <v>0</v>
      </c>
      <c r="E1861" s="53">
        <v>0</v>
      </c>
      <c r="F1861" s="53">
        <v>0</v>
      </c>
      <c r="G1861" s="53">
        <v>0</v>
      </c>
      <c r="H1861" s="53">
        <v>0</v>
      </c>
      <c r="I1861" s="53" t="e">
        <f t="shared" si="360"/>
        <v>#DIV/0!</v>
      </c>
      <c r="J1861" s="53" t="e">
        <f t="shared" si="361"/>
        <v>#DIV/0!</v>
      </c>
      <c r="K1861" s="53">
        <f t="shared" si="362"/>
        <v>0</v>
      </c>
      <c r="L1861" s="53">
        <f t="shared" si="363"/>
        <v>0</v>
      </c>
      <c r="M1861" s="53">
        <f t="shared" si="363"/>
        <v>0</v>
      </c>
      <c r="N1861" s="53" t="e">
        <f t="shared" si="364"/>
        <v>#DIV/0!</v>
      </c>
    </row>
    <row r="1862" spans="1:14" x14ac:dyDescent="0.2">
      <c r="A1862" s="58">
        <v>7</v>
      </c>
      <c r="B1862" s="61" t="s">
        <v>20</v>
      </c>
      <c r="C1862" s="53">
        <v>0</v>
      </c>
      <c r="D1862" s="53">
        <v>0</v>
      </c>
      <c r="E1862" s="53">
        <v>0</v>
      </c>
      <c r="F1862" s="53">
        <v>0</v>
      </c>
      <c r="G1862" s="53">
        <v>0</v>
      </c>
      <c r="H1862" s="53">
        <v>0</v>
      </c>
      <c r="I1862" s="53" t="e">
        <f t="shared" si="360"/>
        <v>#DIV/0!</v>
      </c>
      <c r="J1862" s="53" t="e">
        <f t="shared" si="361"/>
        <v>#DIV/0!</v>
      </c>
      <c r="K1862" s="53">
        <f t="shared" si="362"/>
        <v>0</v>
      </c>
      <c r="L1862" s="53">
        <f t="shared" si="363"/>
        <v>0</v>
      </c>
      <c r="M1862" s="53">
        <f t="shared" si="363"/>
        <v>0</v>
      </c>
      <c r="N1862" s="53" t="e">
        <f t="shared" si="364"/>
        <v>#DIV/0!</v>
      </c>
    </row>
    <row r="1863" spans="1:14" x14ac:dyDescent="0.2">
      <c r="A1863" s="58">
        <v>8</v>
      </c>
      <c r="B1863" s="61" t="s">
        <v>21</v>
      </c>
      <c r="C1863" s="53">
        <v>0</v>
      </c>
      <c r="D1863" s="53">
        <v>0</v>
      </c>
      <c r="E1863" s="53">
        <v>0</v>
      </c>
      <c r="F1863" s="53">
        <v>0</v>
      </c>
      <c r="G1863" s="53">
        <v>0</v>
      </c>
      <c r="H1863" s="53">
        <v>0</v>
      </c>
      <c r="I1863" s="53" t="e">
        <f t="shared" si="360"/>
        <v>#DIV/0!</v>
      </c>
      <c r="J1863" s="53" t="e">
        <f t="shared" si="361"/>
        <v>#DIV/0!</v>
      </c>
      <c r="K1863" s="53">
        <f t="shared" si="362"/>
        <v>0</v>
      </c>
      <c r="L1863" s="53">
        <f t="shared" si="363"/>
        <v>0</v>
      </c>
      <c r="M1863" s="53">
        <f t="shared" si="363"/>
        <v>0</v>
      </c>
      <c r="N1863" s="53" t="e">
        <f t="shared" si="364"/>
        <v>#DIV/0!</v>
      </c>
    </row>
    <row r="1864" spans="1:14" x14ac:dyDescent="0.2">
      <c r="A1864" s="58">
        <v>9</v>
      </c>
      <c r="B1864" s="61" t="s">
        <v>22</v>
      </c>
      <c r="C1864" s="53">
        <v>0</v>
      </c>
      <c r="D1864" s="53">
        <v>0</v>
      </c>
      <c r="E1864" s="53">
        <v>0</v>
      </c>
      <c r="F1864" s="53">
        <v>0</v>
      </c>
      <c r="G1864" s="53">
        <v>0</v>
      </c>
      <c r="H1864" s="53">
        <v>0</v>
      </c>
      <c r="I1864" s="53" t="e">
        <f t="shared" si="360"/>
        <v>#DIV/0!</v>
      </c>
      <c r="J1864" s="53" t="e">
        <f t="shared" si="361"/>
        <v>#DIV/0!</v>
      </c>
      <c r="K1864" s="53">
        <f t="shared" si="362"/>
        <v>0</v>
      </c>
      <c r="L1864" s="53">
        <f t="shared" si="363"/>
        <v>0</v>
      </c>
      <c r="M1864" s="53">
        <f t="shared" si="363"/>
        <v>0</v>
      </c>
      <c r="N1864" s="53" t="e">
        <f t="shared" si="364"/>
        <v>#DIV/0!</v>
      </c>
    </row>
    <row r="1865" spans="1:14" x14ac:dyDescent="0.2">
      <c r="A1865" s="58">
        <v>10</v>
      </c>
      <c r="B1865" s="61" t="s">
        <v>23</v>
      </c>
      <c r="C1865" s="53">
        <v>0</v>
      </c>
      <c r="D1865" s="53">
        <v>0</v>
      </c>
      <c r="E1865" s="53">
        <v>0</v>
      </c>
      <c r="F1865" s="53">
        <v>0</v>
      </c>
      <c r="G1865" s="53">
        <v>0</v>
      </c>
      <c r="H1865" s="53">
        <v>0</v>
      </c>
      <c r="I1865" s="53" t="e">
        <f t="shared" si="360"/>
        <v>#DIV/0!</v>
      </c>
      <c r="J1865" s="53" t="e">
        <f t="shared" si="361"/>
        <v>#DIV/0!</v>
      </c>
      <c r="K1865" s="53">
        <f t="shared" si="362"/>
        <v>0</v>
      </c>
      <c r="L1865" s="53">
        <f t="shared" si="363"/>
        <v>0</v>
      </c>
      <c r="M1865" s="53">
        <f t="shared" si="363"/>
        <v>0</v>
      </c>
      <c r="N1865" s="53" t="e">
        <f t="shared" si="364"/>
        <v>#DIV/0!</v>
      </c>
    </row>
    <row r="1866" spans="1:14" x14ac:dyDescent="0.2">
      <c r="A1866" s="58">
        <v>11</v>
      </c>
      <c r="B1866" s="61" t="s">
        <v>24</v>
      </c>
      <c r="C1866" s="53">
        <v>0</v>
      </c>
      <c r="D1866" s="53">
        <v>0</v>
      </c>
      <c r="E1866" s="53">
        <v>0</v>
      </c>
      <c r="F1866" s="53">
        <v>0</v>
      </c>
      <c r="G1866" s="53">
        <v>0</v>
      </c>
      <c r="H1866" s="53">
        <v>0</v>
      </c>
      <c r="I1866" s="53" t="e">
        <f t="shared" si="360"/>
        <v>#DIV/0!</v>
      </c>
      <c r="J1866" s="53" t="e">
        <f t="shared" si="361"/>
        <v>#DIV/0!</v>
      </c>
      <c r="K1866" s="53">
        <f t="shared" si="362"/>
        <v>0</v>
      </c>
      <c r="L1866" s="53">
        <f t="shared" si="363"/>
        <v>0</v>
      </c>
      <c r="M1866" s="53">
        <f t="shared" si="363"/>
        <v>0</v>
      </c>
      <c r="N1866" s="53" t="e">
        <f t="shared" si="364"/>
        <v>#DIV/0!</v>
      </c>
    </row>
    <row r="1867" spans="1:14" x14ac:dyDescent="0.2">
      <c r="A1867" s="58">
        <v>12</v>
      </c>
      <c r="B1867" s="61" t="s">
        <v>25</v>
      </c>
      <c r="C1867" s="53">
        <v>0</v>
      </c>
      <c r="D1867" s="53">
        <v>0</v>
      </c>
      <c r="E1867" s="53">
        <v>0</v>
      </c>
      <c r="F1867" s="53">
        <v>0</v>
      </c>
      <c r="G1867" s="53">
        <v>0</v>
      </c>
      <c r="H1867" s="53">
        <v>0</v>
      </c>
      <c r="I1867" s="53" t="e">
        <f t="shared" si="360"/>
        <v>#DIV/0!</v>
      </c>
      <c r="J1867" s="53" t="e">
        <f t="shared" si="361"/>
        <v>#DIV/0!</v>
      </c>
      <c r="K1867" s="53">
        <f t="shared" si="362"/>
        <v>0</v>
      </c>
      <c r="L1867" s="53">
        <f t="shared" si="363"/>
        <v>0</v>
      </c>
      <c r="M1867" s="53">
        <f t="shared" si="363"/>
        <v>0</v>
      </c>
      <c r="N1867" s="53" t="e">
        <f t="shared" si="364"/>
        <v>#DIV/0!</v>
      </c>
    </row>
    <row r="1868" spans="1:14" x14ac:dyDescent="0.2">
      <c r="A1868" s="58">
        <v>13</v>
      </c>
      <c r="B1868" s="61" t="s">
        <v>26</v>
      </c>
      <c r="C1868" s="53">
        <v>0</v>
      </c>
      <c r="D1868" s="53">
        <v>0</v>
      </c>
      <c r="E1868" s="53">
        <v>0</v>
      </c>
      <c r="F1868" s="53">
        <v>0</v>
      </c>
      <c r="G1868" s="53">
        <v>0</v>
      </c>
      <c r="H1868" s="53">
        <v>0</v>
      </c>
      <c r="I1868" s="53" t="e">
        <f t="shared" si="360"/>
        <v>#DIV/0!</v>
      </c>
      <c r="J1868" s="53" t="e">
        <f t="shared" si="361"/>
        <v>#DIV/0!</v>
      </c>
      <c r="K1868" s="53">
        <f t="shared" si="362"/>
        <v>0</v>
      </c>
      <c r="L1868" s="53">
        <f t="shared" si="363"/>
        <v>0</v>
      </c>
      <c r="M1868" s="53">
        <f t="shared" si="363"/>
        <v>0</v>
      </c>
      <c r="N1868" s="53" t="e">
        <f t="shared" si="364"/>
        <v>#DIV/0!</v>
      </c>
    </row>
    <row r="1869" spans="1:14" x14ac:dyDescent="0.2">
      <c r="A1869" s="58">
        <v>14</v>
      </c>
      <c r="B1869" s="61" t="s">
        <v>27</v>
      </c>
      <c r="C1869" s="53">
        <v>0</v>
      </c>
      <c r="D1869" s="53">
        <v>0</v>
      </c>
      <c r="E1869" s="53">
        <v>0</v>
      </c>
      <c r="F1869" s="53">
        <v>0</v>
      </c>
      <c r="G1869" s="53">
        <v>0</v>
      </c>
      <c r="H1869" s="53">
        <v>0</v>
      </c>
      <c r="I1869" s="53" t="e">
        <f t="shared" si="360"/>
        <v>#DIV/0!</v>
      </c>
      <c r="J1869" s="53" t="e">
        <f t="shared" si="361"/>
        <v>#DIV/0!</v>
      </c>
      <c r="K1869" s="53">
        <f t="shared" si="362"/>
        <v>0</v>
      </c>
      <c r="L1869" s="53">
        <f t="shared" si="363"/>
        <v>0</v>
      </c>
      <c r="M1869" s="53">
        <f t="shared" si="363"/>
        <v>0</v>
      </c>
      <c r="N1869" s="53" t="e">
        <f t="shared" si="364"/>
        <v>#DIV/0!</v>
      </c>
    </row>
    <row r="1870" spans="1:14" x14ac:dyDescent="0.2">
      <c r="A1870" s="58">
        <v>15</v>
      </c>
      <c r="B1870" s="61" t="s">
        <v>28</v>
      </c>
      <c r="C1870" s="53">
        <v>0</v>
      </c>
      <c r="D1870" s="53">
        <v>0</v>
      </c>
      <c r="E1870" s="53">
        <v>0</v>
      </c>
      <c r="F1870" s="53">
        <v>0</v>
      </c>
      <c r="G1870" s="53">
        <v>0</v>
      </c>
      <c r="H1870" s="53">
        <v>0</v>
      </c>
      <c r="I1870" s="53" t="e">
        <f t="shared" si="360"/>
        <v>#DIV/0!</v>
      </c>
      <c r="J1870" s="53" t="e">
        <f t="shared" si="361"/>
        <v>#DIV/0!</v>
      </c>
      <c r="K1870" s="53">
        <f t="shared" si="362"/>
        <v>0</v>
      </c>
      <c r="L1870" s="53">
        <f t="shared" si="363"/>
        <v>0</v>
      </c>
      <c r="M1870" s="53">
        <f t="shared" si="363"/>
        <v>0</v>
      </c>
      <c r="N1870" s="53" t="e">
        <f t="shared" si="364"/>
        <v>#DIV/0!</v>
      </c>
    </row>
    <row r="1871" spans="1:14" x14ac:dyDescent="0.2">
      <c r="A1871" s="58">
        <v>16</v>
      </c>
      <c r="B1871" s="61" t="s">
        <v>29</v>
      </c>
      <c r="C1871" s="53">
        <v>0</v>
      </c>
      <c r="D1871" s="53">
        <v>0</v>
      </c>
      <c r="E1871" s="53">
        <v>0</v>
      </c>
      <c r="F1871" s="53">
        <v>0</v>
      </c>
      <c r="G1871" s="53">
        <v>0</v>
      </c>
      <c r="H1871" s="53">
        <v>0</v>
      </c>
      <c r="I1871" s="53" t="e">
        <f t="shared" si="360"/>
        <v>#DIV/0!</v>
      </c>
      <c r="J1871" s="53" t="e">
        <f t="shared" si="361"/>
        <v>#DIV/0!</v>
      </c>
      <c r="K1871" s="53">
        <f t="shared" si="362"/>
        <v>0</v>
      </c>
      <c r="L1871" s="53">
        <f t="shared" si="363"/>
        <v>0</v>
      </c>
      <c r="M1871" s="53">
        <f t="shared" si="363"/>
        <v>0</v>
      </c>
      <c r="N1871" s="53" t="e">
        <f t="shared" si="364"/>
        <v>#DIV/0!</v>
      </c>
    </row>
    <row r="1872" spans="1:14" x14ac:dyDescent="0.2">
      <c r="A1872" s="58">
        <v>17</v>
      </c>
      <c r="B1872" s="61" t="s">
        <v>30</v>
      </c>
      <c r="C1872" s="53">
        <v>0</v>
      </c>
      <c r="D1872" s="53">
        <v>0</v>
      </c>
      <c r="E1872" s="53">
        <v>0</v>
      </c>
      <c r="F1872" s="53">
        <v>0</v>
      </c>
      <c r="G1872" s="53">
        <v>0</v>
      </c>
      <c r="H1872" s="53">
        <v>0</v>
      </c>
      <c r="I1872" s="53" t="e">
        <f>(F1872/C1872)*100</f>
        <v>#DIV/0!</v>
      </c>
      <c r="J1872" s="53" t="e">
        <f>(H1872/D1872)*100</f>
        <v>#DIV/0!</v>
      </c>
      <c r="K1872" s="53">
        <f>C1872+D1872</f>
        <v>0</v>
      </c>
      <c r="L1872" s="53">
        <f>E1872+G1872</f>
        <v>0</v>
      </c>
      <c r="M1872" s="53">
        <f>F1872+H1872</f>
        <v>0</v>
      </c>
      <c r="N1872" s="53" t="e">
        <f>(M1872/K1872)*100</f>
        <v>#DIV/0!</v>
      </c>
    </row>
    <row r="1873" spans="1:14" x14ac:dyDescent="0.2">
      <c r="A1873" s="58">
        <v>18</v>
      </c>
      <c r="B1873" s="65" t="s">
        <v>31</v>
      </c>
      <c r="C1873" s="53">
        <v>0</v>
      </c>
      <c r="D1873" s="53">
        <v>0</v>
      </c>
      <c r="E1873" s="53">
        <v>0</v>
      </c>
      <c r="F1873" s="53">
        <v>0</v>
      </c>
      <c r="G1873" s="53">
        <v>0</v>
      </c>
      <c r="H1873" s="53">
        <v>0</v>
      </c>
      <c r="I1873" s="53" t="e">
        <f>(F1873/C1873)*100</f>
        <v>#DIV/0!</v>
      </c>
      <c r="J1873" s="53" t="e">
        <f>(H1873/D1873)*100</f>
        <v>#DIV/0!</v>
      </c>
      <c r="K1873" s="53">
        <f>C1873+D1873</f>
        <v>0</v>
      </c>
      <c r="L1873" s="53">
        <f>E1873+G1873</f>
        <v>0</v>
      </c>
      <c r="M1873" s="53">
        <f>F1873+H1873</f>
        <v>0</v>
      </c>
      <c r="N1873" s="53" t="e">
        <f>(M1873/K1873)*100</f>
        <v>#DIV/0!</v>
      </c>
    </row>
    <row r="1874" spans="1:14" x14ac:dyDescent="0.2">
      <c r="A1874" s="58">
        <v>19</v>
      </c>
      <c r="B1874" s="61" t="s">
        <v>32</v>
      </c>
      <c r="C1874" s="53">
        <v>0</v>
      </c>
      <c r="D1874" s="53">
        <v>0</v>
      </c>
      <c r="E1874" s="53">
        <v>0</v>
      </c>
      <c r="F1874" s="53">
        <v>0</v>
      </c>
      <c r="G1874" s="53">
        <v>0</v>
      </c>
      <c r="H1874" s="53">
        <v>0</v>
      </c>
      <c r="I1874" s="53" t="e">
        <f t="shared" ref="I1874:I1878" si="365">(F1874/C1874)*100</f>
        <v>#DIV/0!</v>
      </c>
      <c r="J1874" s="53" t="e">
        <f t="shared" ref="J1874:J1878" si="366">(H1874/D1874)*100</f>
        <v>#DIV/0!</v>
      </c>
      <c r="K1874" s="53">
        <f t="shared" ref="K1874:K1878" si="367">C1874+D1874</f>
        <v>0</v>
      </c>
      <c r="L1874" s="53">
        <f t="shared" ref="L1874:M1878" si="368">E1874+G1874</f>
        <v>0</v>
      </c>
      <c r="M1874" s="53">
        <f t="shared" si="368"/>
        <v>0</v>
      </c>
      <c r="N1874" s="53" t="e">
        <f t="shared" ref="N1874:N1878" si="369">(M1874/K1874)*100</f>
        <v>#DIV/0!</v>
      </c>
    </row>
    <row r="1875" spans="1:14" x14ac:dyDescent="0.2">
      <c r="A1875" s="58">
        <v>20</v>
      </c>
      <c r="B1875" s="61" t="s">
        <v>33</v>
      </c>
      <c r="C1875" s="53">
        <v>0</v>
      </c>
      <c r="D1875" s="53">
        <v>0</v>
      </c>
      <c r="E1875" s="53">
        <v>0</v>
      </c>
      <c r="F1875" s="53">
        <v>0</v>
      </c>
      <c r="G1875" s="53">
        <v>0</v>
      </c>
      <c r="H1875" s="53">
        <v>0</v>
      </c>
      <c r="I1875" s="53" t="e">
        <f t="shared" si="365"/>
        <v>#DIV/0!</v>
      </c>
      <c r="J1875" s="53" t="e">
        <f t="shared" si="366"/>
        <v>#DIV/0!</v>
      </c>
      <c r="K1875" s="53">
        <f t="shared" si="367"/>
        <v>0</v>
      </c>
      <c r="L1875" s="53">
        <f t="shared" si="368"/>
        <v>0</v>
      </c>
      <c r="M1875" s="53">
        <f t="shared" si="368"/>
        <v>0</v>
      </c>
      <c r="N1875" s="53" t="e">
        <f t="shared" si="369"/>
        <v>#DIV/0!</v>
      </c>
    </row>
    <row r="1876" spans="1:14" x14ac:dyDescent="0.2">
      <c r="A1876" s="58">
        <v>21</v>
      </c>
      <c r="B1876" s="61" t="s">
        <v>34</v>
      </c>
      <c r="C1876" s="53">
        <v>0</v>
      </c>
      <c r="D1876" s="53">
        <v>0</v>
      </c>
      <c r="E1876" s="53">
        <v>0</v>
      </c>
      <c r="F1876" s="53">
        <v>0</v>
      </c>
      <c r="G1876" s="53">
        <v>0</v>
      </c>
      <c r="H1876" s="53">
        <v>0</v>
      </c>
      <c r="I1876" s="53" t="e">
        <f t="shared" si="365"/>
        <v>#DIV/0!</v>
      </c>
      <c r="J1876" s="53" t="e">
        <f t="shared" si="366"/>
        <v>#DIV/0!</v>
      </c>
      <c r="K1876" s="53">
        <f t="shared" si="367"/>
        <v>0</v>
      </c>
      <c r="L1876" s="53">
        <f t="shared" si="368"/>
        <v>0</v>
      </c>
      <c r="M1876" s="53">
        <f t="shared" si="368"/>
        <v>0</v>
      </c>
      <c r="N1876" s="53" t="e">
        <f t="shared" si="369"/>
        <v>#DIV/0!</v>
      </c>
    </row>
    <row r="1877" spans="1:14" x14ac:dyDescent="0.2">
      <c r="A1877" s="58">
        <v>22</v>
      </c>
      <c r="B1877" s="61" t="s">
        <v>35</v>
      </c>
      <c r="C1877" s="53">
        <v>0</v>
      </c>
      <c r="D1877" s="53">
        <v>0</v>
      </c>
      <c r="E1877" s="53">
        <v>0</v>
      </c>
      <c r="F1877" s="53">
        <v>0</v>
      </c>
      <c r="G1877" s="53">
        <v>0</v>
      </c>
      <c r="H1877" s="53">
        <v>0</v>
      </c>
      <c r="I1877" s="53" t="e">
        <f t="shared" si="365"/>
        <v>#DIV/0!</v>
      </c>
      <c r="J1877" s="53" t="e">
        <f t="shared" si="366"/>
        <v>#DIV/0!</v>
      </c>
      <c r="K1877" s="53">
        <f t="shared" si="367"/>
        <v>0</v>
      </c>
      <c r="L1877" s="53">
        <f t="shared" si="368"/>
        <v>0</v>
      </c>
      <c r="M1877" s="53">
        <f t="shared" si="368"/>
        <v>0</v>
      </c>
      <c r="N1877" s="53" t="e">
        <f t="shared" si="369"/>
        <v>#DIV/0!</v>
      </c>
    </row>
    <row r="1878" spans="1:14" x14ac:dyDescent="0.2">
      <c r="A1878" s="58">
        <v>23</v>
      </c>
      <c r="B1878" s="61" t="s">
        <v>36</v>
      </c>
      <c r="C1878" s="53">
        <v>0</v>
      </c>
      <c r="D1878" s="53">
        <v>0</v>
      </c>
      <c r="E1878" s="53">
        <v>0</v>
      </c>
      <c r="F1878" s="53">
        <v>0</v>
      </c>
      <c r="G1878" s="53">
        <v>0</v>
      </c>
      <c r="H1878" s="53">
        <v>0</v>
      </c>
      <c r="I1878" s="53" t="e">
        <f t="shared" si="365"/>
        <v>#DIV/0!</v>
      </c>
      <c r="J1878" s="53" t="e">
        <f t="shared" si="366"/>
        <v>#DIV/0!</v>
      </c>
      <c r="K1878" s="53">
        <f t="shared" si="367"/>
        <v>0</v>
      </c>
      <c r="L1878" s="53">
        <f t="shared" si="368"/>
        <v>0</v>
      </c>
      <c r="M1878" s="53">
        <f t="shared" si="368"/>
        <v>0</v>
      </c>
      <c r="N1878" s="53" t="e">
        <f t="shared" si="369"/>
        <v>#DIV/0!</v>
      </c>
    </row>
    <row r="1879" spans="1:14" x14ac:dyDescent="0.2">
      <c r="A1879" s="58">
        <v>24</v>
      </c>
      <c r="B1879" s="59" t="s">
        <v>37</v>
      </c>
      <c r="C1879" s="53">
        <v>0</v>
      </c>
      <c r="D1879" s="53">
        <v>0</v>
      </c>
      <c r="E1879" s="53">
        <v>0</v>
      </c>
      <c r="F1879" s="53">
        <v>0</v>
      </c>
      <c r="G1879" s="53">
        <v>0</v>
      </c>
      <c r="H1879" s="53">
        <v>0</v>
      </c>
      <c r="I1879" s="53" t="e">
        <f>(F1879/C1879)*100</f>
        <v>#DIV/0!</v>
      </c>
      <c r="J1879" s="53" t="e">
        <f>(H1879/D1879)*100</f>
        <v>#DIV/0!</v>
      </c>
      <c r="K1879" s="53">
        <f>C1879+D1879</f>
        <v>0</v>
      </c>
      <c r="L1879" s="53">
        <f>E1879+G1879</f>
        <v>0</v>
      </c>
      <c r="M1879" s="53">
        <f>F1879+H1879</f>
        <v>0</v>
      </c>
      <c r="N1879" s="53" t="e">
        <f>(M1879/K1879)*100</f>
        <v>#DIV/0!</v>
      </c>
    </row>
    <row r="1880" spans="1:14" x14ac:dyDescent="0.2">
      <c r="A1880" s="58">
        <v>25</v>
      </c>
      <c r="B1880" s="61" t="s">
        <v>38</v>
      </c>
      <c r="C1880" s="53">
        <v>0</v>
      </c>
      <c r="D1880" s="53">
        <v>0</v>
      </c>
      <c r="E1880" s="53">
        <v>0</v>
      </c>
      <c r="F1880" s="53">
        <v>0</v>
      </c>
      <c r="G1880" s="53">
        <v>0</v>
      </c>
      <c r="H1880" s="53">
        <v>0</v>
      </c>
      <c r="I1880" s="53" t="e">
        <f t="shared" ref="I1880:I1892" si="370">(F1880/C1880)*100</f>
        <v>#DIV/0!</v>
      </c>
      <c r="J1880" s="53" t="e">
        <f t="shared" ref="J1880:J1892" si="371">(H1880/D1880)*100</f>
        <v>#DIV/0!</v>
      </c>
      <c r="K1880" s="53">
        <f t="shared" ref="K1880:K1892" si="372">C1880+D1880</f>
        <v>0</v>
      </c>
      <c r="L1880" s="53">
        <f t="shared" ref="L1880:M1892" si="373">E1880+G1880</f>
        <v>0</v>
      </c>
      <c r="M1880" s="53">
        <f t="shared" si="373"/>
        <v>0</v>
      </c>
      <c r="N1880" s="53" t="e">
        <f t="shared" ref="N1880:N1892" si="374">(M1880/K1880)*100</f>
        <v>#DIV/0!</v>
      </c>
    </row>
    <row r="1881" spans="1:14" x14ac:dyDescent="0.2">
      <c r="A1881" s="58">
        <v>26</v>
      </c>
      <c r="B1881" s="61" t="s">
        <v>39</v>
      </c>
      <c r="C1881" s="53">
        <v>0.64999913828265476</v>
      </c>
      <c r="D1881" s="53">
        <v>0.35000086171734524</v>
      </c>
      <c r="E1881" s="53">
        <v>0</v>
      </c>
      <c r="F1881" s="53">
        <v>0</v>
      </c>
      <c r="G1881" s="53">
        <v>0</v>
      </c>
      <c r="H1881" s="53">
        <v>0</v>
      </c>
      <c r="I1881" s="53">
        <f t="shared" si="370"/>
        <v>0</v>
      </c>
      <c r="J1881" s="53">
        <f t="shared" si="371"/>
        <v>0</v>
      </c>
      <c r="K1881" s="53">
        <f t="shared" si="372"/>
        <v>1</v>
      </c>
      <c r="L1881" s="53">
        <f t="shared" si="373"/>
        <v>0</v>
      </c>
      <c r="M1881" s="53">
        <f t="shared" si="373"/>
        <v>0</v>
      </c>
      <c r="N1881" s="53">
        <f t="shared" si="374"/>
        <v>0</v>
      </c>
    </row>
    <row r="1882" spans="1:14" x14ac:dyDescent="0.2">
      <c r="A1882" s="58">
        <v>27</v>
      </c>
      <c r="B1882" s="61" t="s">
        <v>40</v>
      </c>
      <c r="C1882" s="53">
        <v>0</v>
      </c>
      <c r="D1882" s="53">
        <v>0</v>
      </c>
      <c r="E1882" s="53">
        <v>0</v>
      </c>
      <c r="F1882" s="53">
        <v>0</v>
      </c>
      <c r="G1882" s="53">
        <v>0</v>
      </c>
      <c r="H1882" s="53">
        <v>0</v>
      </c>
      <c r="I1882" s="53" t="e">
        <f t="shared" si="370"/>
        <v>#DIV/0!</v>
      </c>
      <c r="J1882" s="53" t="e">
        <f t="shared" si="371"/>
        <v>#DIV/0!</v>
      </c>
      <c r="K1882" s="53">
        <f t="shared" si="372"/>
        <v>0</v>
      </c>
      <c r="L1882" s="53">
        <f t="shared" si="373"/>
        <v>0</v>
      </c>
      <c r="M1882" s="53">
        <f t="shared" si="373"/>
        <v>0</v>
      </c>
      <c r="N1882" s="53" t="e">
        <f t="shared" si="374"/>
        <v>#DIV/0!</v>
      </c>
    </row>
    <row r="1883" spans="1:14" x14ac:dyDescent="0.2">
      <c r="A1883" s="58">
        <v>28</v>
      </c>
      <c r="B1883" s="61" t="s">
        <v>41</v>
      </c>
      <c r="C1883" s="53">
        <v>0</v>
      </c>
      <c r="D1883" s="53">
        <v>0</v>
      </c>
      <c r="E1883" s="53">
        <v>0</v>
      </c>
      <c r="F1883" s="53">
        <v>0</v>
      </c>
      <c r="G1883" s="53">
        <v>0</v>
      </c>
      <c r="H1883" s="53">
        <v>0</v>
      </c>
      <c r="I1883" s="53" t="e">
        <f t="shared" si="370"/>
        <v>#DIV/0!</v>
      </c>
      <c r="J1883" s="53" t="e">
        <f t="shared" si="371"/>
        <v>#DIV/0!</v>
      </c>
      <c r="K1883" s="53">
        <f t="shared" si="372"/>
        <v>0</v>
      </c>
      <c r="L1883" s="53">
        <f t="shared" si="373"/>
        <v>0</v>
      </c>
      <c r="M1883" s="53">
        <f t="shared" si="373"/>
        <v>0</v>
      </c>
      <c r="N1883" s="53" t="e">
        <f t="shared" si="374"/>
        <v>#DIV/0!</v>
      </c>
    </row>
    <row r="1884" spans="1:14" x14ac:dyDescent="0.2">
      <c r="A1884" s="58">
        <v>29</v>
      </c>
      <c r="B1884" s="61" t="s">
        <v>42</v>
      </c>
      <c r="C1884" s="53">
        <v>0</v>
      </c>
      <c r="D1884" s="53">
        <v>0</v>
      </c>
      <c r="E1884" s="53">
        <v>0</v>
      </c>
      <c r="F1884" s="53">
        <v>0</v>
      </c>
      <c r="G1884" s="53">
        <v>0</v>
      </c>
      <c r="H1884" s="53">
        <v>0</v>
      </c>
      <c r="I1884" s="53" t="e">
        <f t="shared" si="370"/>
        <v>#DIV/0!</v>
      </c>
      <c r="J1884" s="53" t="e">
        <f t="shared" si="371"/>
        <v>#DIV/0!</v>
      </c>
      <c r="K1884" s="53">
        <f t="shared" si="372"/>
        <v>0</v>
      </c>
      <c r="L1884" s="53">
        <f t="shared" si="373"/>
        <v>0</v>
      </c>
      <c r="M1884" s="53">
        <f t="shared" si="373"/>
        <v>0</v>
      </c>
      <c r="N1884" s="53" t="e">
        <f t="shared" si="374"/>
        <v>#DIV/0!</v>
      </c>
    </row>
    <row r="1885" spans="1:14" x14ac:dyDescent="0.2">
      <c r="A1885" s="58">
        <v>30</v>
      </c>
      <c r="B1885" s="61" t="s">
        <v>43</v>
      </c>
      <c r="C1885" s="53">
        <v>0</v>
      </c>
      <c r="D1885" s="53">
        <v>0</v>
      </c>
      <c r="E1885" s="53">
        <v>0</v>
      </c>
      <c r="F1885" s="53">
        <v>0</v>
      </c>
      <c r="G1885" s="53">
        <v>0</v>
      </c>
      <c r="H1885" s="53">
        <v>0</v>
      </c>
      <c r="I1885" s="53" t="e">
        <f t="shared" si="370"/>
        <v>#DIV/0!</v>
      </c>
      <c r="J1885" s="53" t="e">
        <f t="shared" si="371"/>
        <v>#DIV/0!</v>
      </c>
      <c r="K1885" s="53">
        <f t="shared" si="372"/>
        <v>0</v>
      </c>
      <c r="L1885" s="53">
        <f t="shared" si="373"/>
        <v>0</v>
      </c>
      <c r="M1885" s="53">
        <f t="shared" si="373"/>
        <v>0</v>
      </c>
      <c r="N1885" s="53" t="e">
        <f t="shared" si="374"/>
        <v>#DIV/0!</v>
      </c>
    </row>
    <row r="1886" spans="1:14" x14ac:dyDescent="0.2">
      <c r="A1886" s="58">
        <v>31</v>
      </c>
      <c r="B1886" s="61" t="s">
        <v>44</v>
      </c>
      <c r="C1886" s="53">
        <v>0</v>
      </c>
      <c r="D1886" s="53">
        <v>0</v>
      </c>
      <c r="E1886" s="53">
        <v>0</v>
      </c>
      <c r="F1886" s="53">
        <v>0</v>
      </c>
      <c r="G1886" s="53">
        <v>0</v>
      </c>
      <c r="H1886" s="53">
        <v>0</v>
      </c>
      <c r="I1886" s="53" t="e">
        <f t="shared" si="370"/>
        <v>#DIV/0!</v>
      </c>
      <c r="J1886" s="53" t="e">
        <f t="shared" si="371"/>
        <v>#DIV/0!</v>
      </c>
      <c r="K1886" s="53">
        <f t="shared" si="372"/>
        <v>0</v>
      </c>
      <c r="L1886" s="53">
        <f t="shared" si="373"/>
        <v>0</v>
      </c>
      <c r="M1886" s="53">
        <f t="shared" si="373"/>
        <v>0</v>
      </c>
      <c r="N1886" s="53" t="e">
        <f t="shared" si="374"/>
        <v>#DIV/0!</v>
      </c>
    </row>
    <row r="1887" spans="1:14" x14ac:dyDescent="0.2">
      <c r="A1887" s="58">
        <v>32</v>
      </c>
      <c r="B1887" s="61" t="s">
        <v>45</v>
      </c>
      <c r="C1887" s="53">
        <v>0</v>
      </c>
      <c r="D1887" s="53">
        <v>0</v>
      </c>
      <c r="E1887" s="53">
        <v>0</v>
      </c>
      <c r="F1887" s="53">
        <v>0</v>
      </c>
      <c r="G1887" s="53">
        <v>0</v>
      </c>
      <c r="H1887" s="53">
        <v>0</v>
      </c>
      <c r="I1887" s="53" t="e">
        <f t="shared" si="370"/>
        <v>#DIV/0!</v>
      </c>
      <c r="J1887" s="53" t="e">
        <f t="shared" si="371"/>
        <v>#DIV/0!</v>
      </c>
      <c r="K1887" s="53">
        <f t="shared" si="372"/>
        <v>0</v>
      </c>
      <c r="L1887" s="53">
        <f t="shared" si="373"/>
        <v>0</v>
      </c>
      <c r="M1887" s="53">
        <f t="shared" si="373"/>
        <v>0</v>
      </c>
      <c r="N1887" s="53" t="e">
        <f t="shared" si="374"/>
        <v>#DIV/0!</v>
      </c>
    </row>
    <row r="1888" spans="1:14" x14ac:dyDescent="0.2">
      <c r="A1888" s="58">
        <v>33</v>
      </c>
      <c r="B1888" s="61" t="s">
        <v>46</v>
      </c>
      <c r="C1888" s="53">
        <v>0</v>
      </c>
      <c r="D1888" s="53">
        <v>0</v>
      </c>
      <c r="E1888" s="53">
        <v>0</v>
      </c>
      <c r="F1888" s="53">
        <v>0</v>
      </c>
      <c r="G1888" s="53">
        <v>0</v>
      </c>
      <c r="H1888" s="53">
        <v>0</v>
      </c>
      <c r="I1888" s="53" t="e">
        <f t="shared" si="370"/>
        <v>#DIV/0!</v>
      </c>
      <c r="J1888" s="53" t="e">
        <f t="shared" si="371"/>
        <v>#DIV/0!</v>
      </c>
      <c r="K1888" s="53">
        <f t="shared" si="372"/>
        <v>0</v>
      </c>
      <c r="L1888" s="53">
        <f t="shared" si="373"/>
        <v>0</v>
      </c>
      <c r="M1888" s="53">
        <f t="shared" si="373"/>
        <v>0</v>
      </c>
      <c r="N1888" s="53" t="e">
        <f t="shared" si="374"/>
        <v>#DIV/0!</v>
      </c>
    </row>
    <row r="1889" spans="1:14" x14ac:dyDescent="0.2">
      <c r="A1889" s="58">
        <v>34</v>
      </c>
      <c r="B1889" s="61" t="s">
        <v>47</v>
      </c>
      <c r="C1889" s="53">
        <v>0</v>
      </c>
      <c r="D1889" s="53">
        <v>0</v>
      </c>
      <c r="E1889" s="53">
        <v>0</v>
      </c>
      <c r="F1889" s="53">
        <v>0</v>
      </c>
      <c r="G1889" s="53">
        <v>0</v>
      </c>
      <c r="H1889" s="53">
        <v>0</v>
      </c>
      <c r="I1889" s="53" t="e">
        <f t="shared" si="370"/>
        <v>#DIV/0!</v>
      </c>
      <c r="J1889" s="53" t="e">
        <f t="shared" si="371"/>
        <v>#DIV/0!</v>
      </c>
      <c r="K1889" s="53">
        <f t="shared" si="372"/>
        <v>0</v>
      </c>
      <c r="L1889" s="53">
        <f t="shared" si="373"/>
        <v>0</v>
      </c>
      <c r="M1889" s="53">
        <f t="shared" si="373"/>
        <v>0</v>
      </c>
      <c r="N1889" s="53" t="e">
        <f t="shared" si="374"/>
        <v>#DIV/0!</v>
      </c>
    </row>
    <row r="1890" spans="1:14" x14ac:dyDescent="0.2">
      <c r="A1890" s="58">
        <v>35</v>
      </c>
      <c r="B1890" s="61" t="s">
        <v>48</v>
      </c>
      <c r="C1890" s="53">
        <v>0</v>
      </c>
      <c r="D1890" s="53">
        <v>0</v>
      </c>
      <c r="E1890" s="53">
        <v>0</v>
      </c>
      <c r="F1890" s="53">
        <v>0</v>
      </c>
      <c r="G1890" s="53">
        <v>0</v>
      </c>
      <c r="H1890" s="53">
        <v>0</v>
      </c>
      <c r="I1890" s="53" t="e">
        <f t="shared" si="370"/>
        <v>#DIV/0!</v>
      </c>
      <c r="J1890" s="53" t="e">
        <f t="shared" si="371"/>
        <v>#DIV/0!</v>
      </c>
      <c r="K1890" s="53">
        <f t="shared" si="372"/>
        <v>0</v>
      </c>
      <c r="L1890" s="53">
        <f t="shared" si="373"/>
        <v>0</v>
      </c>
      <c r="M1890" s="53">
        <f t="shared" si="373"/>
        <v>0</v>
      </c>
      <c r="N1890" s="53" t="e">
        <f t="shared" si="374"/>
        <v>#DIV/0!</v>
      </c>
    </row>
    <row r="1891" spans="1:14" x14ac:dyDescent="0.2">
      <c r="A1891" s="58">
        <v>36</v>
      </c>
      <c r="B1891" s="61" t="s">
        <v>49</v>
      </c>
      <c r="C1891" s="53">
        <v>0</v>
      </c>
      <c r="D1891" s="53">
        <v>0</v>
      </c>
      <c r="E1891" s="53">
        <v>0</v>
      </c>
      <c r="F1891" s="53">
        <v>0</v>
      </c>
      <c r="G1891" s="53">
        <v>0</v>
      </c>
      <c r="H1891" s="53">
        <v>0</v>
      </c>
      <c r="I1891" s="53" t="e">
        <f t="shared" si="370"/>
        <v>#DIV/0!</v>
      </c>
      <c r="J1891" s="53" t="e">
        <f t="shared" si="371"/>
        <v>#DIV/0!</v>
      </c>
      <c r="K1891" s="53">
        <f t="shared" si="372"/>
        <v>0</v>
      </c>
      <c r="L1891" s="53">
        <f t="shared" si="373"/>
        <v>0</v>
      </c>
      <c r="M1891" s="53">
        <f t="shared" si="373"/>
        <v>0</v>
      </c>
      <c r="N1891" s="53" t="e">
        <f t="shared" si="374"/>
        <v>#DIV/0!</v>
      </c>
    </row>
    <row r="1892" spans="1:14" x14ac:dyDescent="0.2">
      <c r="A1892" s="66"/>
      <c r="B1892" s="67" t="s">
        <v>6</v>
      </c>
      <c r="C1892" s="54">
        <f t="shared" ref="C1892:H1892" si="375">SUM(C1856:C1891)</f>
        <v>0.64999913828265476</v>
      </c>
      <c r="D1892" s="54">
        <f t="shared" si="375"/>
        <v>0.35000086171734524</v>
      </c>
      <c r="E1892" s="54">
        <f t="shared" si="375"/>
        <v>0</v>
      </c>
      <c r="F1892" s="54">
        <f t="shared" si="375"/>
        <v>0</v>
      </c>
      <c r="G1892" s="54">
        <f t="shared" si="375"/>
        <v>0</v>
      </c>
      <c r="H1892" s="54">
        <f t="shared" si="375"/>
        <v>0</v>
      </c>
      <c r="I1892" s="54">
        <f t="shared" si="370"/>
        <v>0</v>
      </c>
      <c r="J1892" s="54">
        <f t="shared" si="371"/>
        <v>0</v>
      </c>
      <c r="K1892" s="54">
        <f t="shared" si="372"/>
        <v>1</v>
      </c>
      <c r="L1892" s="54">
        <f t="shared" si="373"/>
        <v>0</v>
      </c>
      <c r="M1892" s="54">
        <f t="shared" si="373"/>
        <v>0</v>
      </c>
      <c r="N1892" s="54">
        <f t="shared" si="374"/>
        <v>0</v>
      </c>
    </row>
    <row r="1893" spans="1:14" ht="20.25" x14ac:dyDescent="0.2">
      <c r="A1893" s="109" t="s">
        <v>185</v>
      </c>
      <c r="B1893" s="109"/>
      <c r="C1893" s="109"/>
      <c r="D1893" s="109"/>
      <c r="E1893" s="109"/>
      <c r="F1893" s="109"/>
      <c r="G1893" s="109"/>
      <c r="H1893" s="109"/>
      <c r="I1893" s="109"/>
      <c r="J1893" s="109"/>
      <c r="K1893" s="109"/>
      <c r="L1893" s="109"/>
      <c r="M1893" s="109"/>
      <c r="N1893" s="109"/>
    </row>
    <row r="1894" spans="1:14" x14ac:dyDescent="0.2">
      <c r="A1894" s="110"/>
      <c r="B1894" s="110"/>
      <c r="C1894" s="110"/>
      <c r="D1894" s="110"/>
      <c r="E1894" s="110"/>
      <c r="F1894" s="110"/>
      <c r="G1894" s="110"/>
      <c r="H1894" s="110"/>
      <c r="I1894" s="110"/>
      <c r="J1894" s="110"/>
      <c r="K1894" s="110"/>
      <c r="L1894" s="110"/>
      <c r="M1894" s="110"/>
      <c r="N1894" s="110"/>
    </row>
    <row r="1895" spans="1:14" ht="15.75" x14ac:dyDescent="0.2">
      <c r="A1895" s="111" t="str">
        <f>A443</f>
        <v>Disbursements under Crop Loans - 30.09.2020</v>
      </c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1"/>
      <c r="L1895" s="111"/>
      <c r="M1895" s="111"/>
      <c r="N1895" s="111"/>
    </row>
    <row r="1896" spans="1:14" x14ac:dyDescent="0.2">
      <c r="A1896" s="56"/>
      <c r="B1896" s="56"/>
      <c r="C1896" s="56"/>
      <c r="D1896" s="56"/>
      <c r="E1896" s="56"/>
      <c r="F1896" s="56"/>
      <c r="G1896" s="56"/>
      <c r="H1896" s="56"/>
      <c r="I1896" s="56"/>
      <c r="J1896" s="56"/>
      <c r="K1896" s="112" t="s">
        <v>2</v>
      </c>
      <c r="L1896" s="112"/>
      <c r="M1896" s="112"/>
      <c r="N1896" s="112"/>
    </row>
    <row r="1897" spans="1:14" x14ac:dyDescent="0.2">
      <c r="A1897" s="113" t="s">
        <v>3</v>
      </c>
      <c r="B1897" s="113" t="s">
        <v>56</v>
      </c>
      <c r="C1897" s="102" t="str">
        <f>C445</f>
        <v>Crop Loan Target 
ACP 2020-21</v>
      </c>
      <c r="D1897" s="102"/>
      <c r="E1897" s="116" t="str">
        <f>E445</f>
        <v>Cumulative Achievement from 
01.04.2020</v>
      </c>
      <c r="F1897" s="117"/>
      <c r="G1897" s="117"/>
      <c r="H1897" s="118"/>
      <c r="I1897" s="102" t="s">
        <v>5</v>
      </c>
      <c r="J1897" s="102"/>
      <c r="K1897" s="102" t="s">
        <v>6</v>
      </c>
      <c r="L1897" s="102"/>
      <c r="M1897" s="102"/>
      <c r="N1897" s="102"/>
    </row>
    <row r="1898" spans="1:14" x14ac:dyDescent="0.2">
      <c r="A1898" s="114"/>
      <c r="B1898" s="114"/>
      <c r="C1898" s="103" t="s">
        <v>7</v>
      </c>
      <c r="D1898" s="103" t="s">
        <v>8</v>
      </c>
      <c r="E1898" s="105" t="s">
        <v>7</v>
      </c>
      <c r="F1898" s="106"/>
      <c r="G1898" s="105" t="s">
        <v>8</v>
      </c>
      <c r="H1898" s="106"/>
      <c r="I1898" s="103" t="s">
        <v>7</v>
      </c>
      <c r="J1898" s="103" t="s">
        <v>8</v>
      </c>
      <c r="K1898" s="103" t="s">
        <v>9</v>
      </c>
      <c r="L1898" s="107" t="s">
        <v>10</v>
      </c>
      <c r="M1898" s="107"/>
      <c r="N1898" s="103" t="s">
        <v>11</v>
      </c>
    </row>
    <row r="1899" spans="1:14" x14ac:dyDescent="0.2">
      <c r="A1899" s="115"/>
      <c r="B1899" s="115"/>
      <c r="C1899" s="104"/>
      <c r="D1899" s="104"/>
      <c r="E1899" s="57" t="s">
        <v>12</v>
      </c>
      <c r="F1899" s="57" t="s">
        <v>13</v>
      </c>
      <c r="G1899" s="57" t="s">
        <v>12</v>
      </c>
      <c r="H1899" s="57" t="s">
        <v>13</v>
      </c>
      <c r="I1899" s="104"/>
      <c r="J1899" s="104"/>
      <c r="K1899" s="104"/>
      <c r="L1899" s="57" t="s">
        <v>12</v>
      </c>
      <c r="M1899" s="57" t="s">
        <v>13</v>
      </c>
      <c r="N1899" s="104"/>
    </row>
    <row r="1900" spans="1:14" x14ac:dyDescent="0.2">
      <c r="A1900" s="58">
        <v>1</v>
      </c>
      <c r="B1900" s="61" t="s">
        <v>14</v>
      </c>
      <c r="C1900" s="53">
        <v>0</v>
      </c>
      <c r="D1900" s="53">
        <v>0</v>
      </c>
      <c r="E1900" s="53">
        <v>0</v>
      </c>
      <c r="F1900" s="53">
        <v>0</v>
      </c>
      <c r="G1900" s="53">
        <v>0</v>
      </c>
      <c r="H1900" s="53">
        <v>0</v>
      </c>
      <c r="I1900" s="53" t="e">
        <f t="shared" ref="I1900:I1915" si="376">(F1900/C1900)*100</f>
        <v>#DIV/0!</v>
      </c>
      <c r="J1900" s="53" t="e">
        <f t="shared" ref="J1900:J1915" si="377">(H1900/D1900)*100</f>
        <v>#DIV/0!</v>
      </c>
      <c r="K1900" s="53">
        <f t="shared" ref="K1900:K1915" si="378">C1900+D1900</f>
        <v>0</v>
      </c>
      <c r="L1900" s="53">
        <f t="shared" ref="L1900:M1915" si="379">E1900+G1900</f>
        <v>0</v>
      </c>
      <c r="M1900" s="53">
        <f t="shared" si="379"/>
        <v>0</v>
      </c>
      <c r="N1900" s="53" t="e">
        <f t="shared" ref="N1900:N1915" si="380">(M1900/K1900)*100</f>
        <v>#DIV/0!</v>
      </c>
    </row>
    <row r="1901" spans="1:14" x14ac:dyDescent="0.2">
      <c r="A1901" s="58">
        <v>2</v>
      </c>
      <c r="B1901" s="61" t="s">
        <v>15</v>
      </c>
      <c r="C1901" s="53">
        <v>0</v>
      </c>
      <c r="D1901" s="53">
        <v>0</v>
      </c>
      <c r="E1901" s="53">
        <v>0</v>
      </c>
      <c r="F1901" s="53">
        <v>0</v>
      </c>
      <c r="G1901" s="53">
        <v>0</v>
      </c>
      <c r="H1901" s="53">
        <v>0</v>
      </c>
      <c r="I1901" s="53" t="e">
        <f t="shared" si="376"/>
        <v>#DIV/0!</v>
      </c>
      <c r="J1901" s="53" t="e">
        <f t="shared" si="377"/>
        <v>#DIV/0!</v>
      </c>
      <c r="K1901" s="53">
        <f t="shared" si="378"/>
        <v>0</v>
      </c>
      <c r="L1901" s="53">
        <f t="shared" si="379"/>
        <v>0</v>
      </c>
      <c r="M1901" s="53">
        <f t="shared" si="379"/>
        <v>0</v>
      </c>
      <c r="N1901" s="53" t="e">
        <f t="shared" si="380"/>
        <v>#DIV/0!</v>
      </c>
    </row>
    <row r="1902" spans="1:14" x14ac:dyDescent="0.2">
      <c r="A1902" s="58">
        <v>3</v>
      </c>
      <c r="B1902" s="61" t="s">
        <v>16</v>
      </c>
      <c r="C1902" s="53">
        <v>0</v>
      </c>
      <c r="D1902" s="53">
        <v>0</v>
      </c>
      <c r="E1902" s="53">
        <v>0</v>
      </c>
      <c r="F1902" s="53">
        <v>0</v>
      </c>
      <c r="G1902" s="53">
        <v>0</v>
      </c>
      <c r="H1902" s="53">
        <v>0</v>
      </c>
      <c r="I1902" s="53" t="e">
        <f t="shared" si="376"/>
        <v>#DIV/0!</v>
      </c>
      <c r="J1902" s="53" t="e">
        <f t="shared" si="377"/>
        <v>#DIV/0!</v>
      </c>
      <c r="K1902" s="53">
        <f t="shared" si="378"/>
        <v>0</v>
      </c>
      <c r="L1902" s="53">
        <f t="shared" si="379"/>
        <v>0</v>
      </c>
      <c r="M1902" s="53">
        <f t="shared" si="379"/>
        <v>0</v>
      </c>
      <c r="N1902" s="53" t="e">
        <f t="shared" si="380"/>
        <v>#DIV/0!</v>
      </c>
    </row>
    <row r="1903" spans="1:14" x14ac:dyDescent="0.2">
      <c r="A1903" s="58">
        <v>4</v>
      </c>
      <c r="B1903" s="61" t="s">
        <v>17</v>
      </c>
      <c r="C1903" s="53">
        <v>0</v>
      </c>
      <c r="D1903" s="53">
        <v>0</v>
      </c>
      <c r="E1903" s="53">
        <v>0</v>
      </c>
      <c r="F1903" s="53">
        <v>0</v>
      </c>
      <c r="G1903" s="53">
        <v>0</v>
      </c>
      <c r="H1903" s="53">
        <v>0</v>
      </c>
      <c r="I1903" s="53" t="e">
        <f t="shared" si="376"/>
        <v>#DIV/0!</v>
      </c>
      <c r="J1903" s="53" t="e">
        <f t="shared" si="377"/>
        <v>#DIV/0!</v>
      </c>
      <c r="K1903" s="53">
        <f t="shared" si="378"/>
        <v>0</v>
      </c>
      <c r="L1903" s="53">
        <f t="shared" si="379"/>
        <v>0</v>
      </c>
      <c r="M1903" s="53">
        <f t="shared" si="379"/>
        <v>0</v>
      </c>
      <c r="N1903" s="53" t="e">
        <f t="shared" si="380"/>
        <v>#DIV/0!</v>
      </c>
    </row>
    <row r="1904" spans="1:14" x14ac:dyDescent="0.2">
      <c r="A1904" s="58">
        <v>5</v>
      </c>
      <c r="B1904" s="61" t="s">
        <v>18</v>
      </c>
      <c r="C1904" s="53">
        <v>0</v>
      </c>
      <c r="D1904" s="53">
        <v>0</v>
      </c>
      <c r="E1904" s="53">
        <v>0</v>
      </c>
      <c r="F1904" s="53">
        <v>0</v>
      </c>
      <c r="G1904" s="53">
        <v>0</v>
      </c>
      <c r="H1904" s="53">
        <v>0</v>
      </c>
      <c r="I1904" s="53" t="e">
        <f t="shared" si="376"/>
        <v>#DIV/0!</v>
      </c>
      <c r="J1904" s="53" t="e">
        <f t="shared" si="377"/>
        <v>#DIV/0!</v>
      </c>
      <c r="K1904" s="53">
        <f t="shared" si="378"/>
        <v>0</v>
      </c>
      <c r="L1904" s="53">
        <f t="shared" si="379"/>
        <v>0</v>
      </c>
      <c r="M1904" s="53">
        <f t="shared" si="379"/>
        <v>0</v>
      </c>
      <c r="N1904" s="53" t="e">
        <f t="shared" si="380"/>
        <v>#DIV/0!</v>
      </c>
    </row>
    <row r="1905" spans="1:14" x14ac:dyDescent="0.2">
      <c r="A1905" s="58">
        <v>6</v>
      </c>
      <c r="B1905" s="61" t="s">
        <v>19</v>
      </c>
      <c r="C1905" s="53">
        <v>0</v>
      </c>
      <c r="D1905" s="53">
        <v>0</v>
      </c>
      <c r="E1905" s="53">
        <v>0</v>
      </c>
      <c r="F1905" s="53">
        <v>0</v>
      </c>
      <c r="G1905" s="53">
        <v>0</v>
      </c>
      <c r="H1905" s="53">
        <v>0</v>
      </c>
      <c r="I1905" s="53" t="e">
        <f t="shared" si="376"/>
        <v>#DIV/0!</v>
      </c>
      <c r="J1905" s="53" t="e">
        <f t="shared" si="377"/>
        <v>#DIV/0!</v>
      </c>
      <c r="K1905" s="53">
        <f t="shared" si="378"/>
        <v>0</v>
      </c>
      <c r="L1905" s="53">
        <f t="shared" si="379"/>
        <v>0</v>
      </c>
      <c r="M1905" s="53">
        <f t="shared" si="379"/>
        <v>0</v>
      </c>
      <c r="N1905" s="53" t="e">
        <f t="shared" si="380"/>
        <v>#DIV/0!</v>
      </c>
    </row>
    <row r="1906" spans="1:14" x14ac:dyDescent="0.2">
      <c r="A1906" s="58">
        <v>7</v>
      </c>
      <c r="B1906" s="61" t="s">
        <v>20</v>
      </c>
      <c r="C1906" s="53">
        <v>0</v>
      </c>
      <c r="D1906" s="53">
        <v>0</v>
      </c>
      <c r="E1906" s="53">
        <v>0</v>
      </c>
      <c r="F1906" s="53">
        <v>0</v>
      </c>
      <c r="G1906" s="53">
        <v>0</v>
      </c>
      <c r="H1906" s="53">
        <v>0</v>
      </c>
      <c r="I1906" s="53" t="e">
        <f t="shared" si="376"/>
        <v>#DIV/0!</v>
      </c>
      <c r="J1906" s="53" t="e">
        <f t="shared" si="377"/>
        <v>#DIV/0!</v>
      </c>
      <c r="K1906" s="53">
        <f t="shared" si="378"/>
        <v>0</v>
      </c>
      <c r="L1906" s="53">
        <f t="shared" si="379"/>
        <v>0</v>
      </c>
      <c r="M1906" s="53">
        <f t="shared" si="379"/>
        <v>0</v>
      </c>
      <c r="N1906" s="53" t="e">
        <f t="shared" si="380"/>
        <v>#DIV/0!</v>
      </c>
    </row>
    <row r="1907" spans="1:14" x14ac:dyDescent="0.2">
      <c r="A1907" s="58">
        <v>8</v>
      </c>
      <c r="B1907" s="61" t="s">
        <v>21</v>
      </c>
      <c r="C1907" s="53">
        <v>0</v>
      </c>
      <c r="D1907" s="53">
        <v>0</v>
      </c>
      <c r="E1907" s="53">
        <v>0</v>
      </c>
      <c r="F1907" s="53">
        <v>0</v>
      </c>
      <c r="G1907" s="53">
        <v>0</v>
      </c>
      <c r="H1907" s="53">
        <v>0</v>
      </c>
      <c r="I1907" s="53" t="e">
        <f t="shared" si="376"/>
        <v>#DIV/0!</v>
      </c>
      <c r="J1907" s="53" t="e">
        <f t="shared" si="377"/>
        <v>#DIV/0!</v>
      </c>
      <c r="K1907" s="53">
        <f t="shared" si="378"/>
        <v>0</v>
      </c>
      <c r="L1907" s="53">
        <f t="shared" si="379"/>
        <v>0</v>
      </c>
      <c r="M1907" s="53">
        <f t="shared" si="379"/>
        <v>0</v>
      </c>
      <c r="N1907" s="53" t="e">
        <f t="shared" si="380"/>
        <v>#DIV/0!</v>
      </c>
    </row>
    <row r="1908" spans="1:14" x14ac:dyDescent="0.2">
      <c r="A1908" s="58">
        <v>9</v>
      </c>
      <c r="B1908" s="61" t="s">
        <v>22</v>
      </c>
      <c r="C1908" s="53">
        <v>0</v>
      </c>
      <c r="D1908" s="53">
        <v>0</v>
      </c>
      <c r="E1908" s="53">
        <v>0</v>
      </c>
      <c r="F1908" s="53">
        <v>0</v>
      </c>
      <c r="G1908" s="53">
        <v>0</v>
      </c>
      <c r="H1908" s="53">
        <v>0</v>
      </c>
      <c r="I1908" s="53" t="e">
        <f t="shared" si="376"/>
        <v>#DIV/0!</v>
      </c>
      <c r="J1908" s="53" t="e">
        <f t="shared" si="377"/>
        <v>#DIV/0!</v>
      </c>
      <c r="K1908" s="53">
        <f t="shared" si="378"/>
        <v>0</v>
      </c>
      <c r="L1908" s="53">
        <f t="shared" si="379"/>
        <v>0</v>
      </c>
      <c r="M1908" s="53">
        <f t="shared" si="379"/>
        <v>0</v>
      </c>
      <c r="N1908" s="53" t="e">
        <f t="shared" si="380"/>
        <v>#DIV/0!</v>
      </c>
    </row>
    <row r="1909" spans="1:14" x14ac:dyDescent="0.2">
      <c r="A1909" s="58">
        <v>10</v>
      </c>
      <c r="B1909" s="61" t="s">
        <v>23</v>
      </c>
      <c r="C1909" s="53">
        <v>0</v>
      </c>
      <c r="D1909" s="53">
        <v>0</v>
      </c>
      <c r="E1909" s="53">
        <v>0</v>
      </c>
      <c r="F1909" s="53">
        <v>0</v>
      </c>
      <c r="G1909" s="53">
        <v>0</v>
      </c>
      <c r="H1909" s="53">
        <v>0</v>
      </c>
      <c r="I1909" s="53" t="e">
        <f t="shared" si="376"/>
        <v>#DIV/0!</v>
      </c>
      <c r="J1909" s="53" t="e">
        <f t="shared" si="377"/>
        <v>#DIV/0!</v>
      </c>
      <c r="K1909" s="53">
        <f t="shared" si="378"/>
        <v>0</v>
      </c>
      <c r="L1909" s="53">
        <f t="shared" si="379"/>
        <v>0</v>
      </c>
      <c r="M1909" s="53">
        <f t="shared" si="379"/>
        <v>0</v>
      </c>
      <c r="N1909" s="53" t="e">
        <f t="shared" si="380"/>
        <v>#DIV/0!</v>
      </c>
    </row>
    <row r="1910" spans="1:14" x14ac:dyDescent="0.2">
      <c r="A1910" s="58">
        <v>11</v>
      </c>
      <c r="B1910" s="61" t="s">
        <v>24</v>
      </c>
      <c r="C1910" s="53">
        <v>0</v>
      </c>
      <c r="D1910" s="53">
        <v>0</v>
      </c>
      <c r="E1910" s="53">
        <v>0</v>
      </c>
      <c r="F1910" s="53">
        <v>0</v>
      </c>
      <c r="G1910" s="53">
        <v>0</v>
      </c>
      <c r="H1910" s="53">
        <v>0</v>
      </c>
      <c r="I1910" s="53" t="e">
        <f t="shared" si="376"/>
        <v>#DIV/0!</v>
      </c>
      <c r="J1910" s="53" t="e">
        <f t="shared" si="377"/>
        <v>#DIV/0!</v>
      </c>
      <c r="K1910" s="53">
        <f t="shared" si="378"/>
        <v>0</v>
      </c>
      <c r="L1910" s="53">
        <f t="shared" si="379"/>
        <v>0</v>
      </c>
      <c r="M1910" s="53">
        <f t="shared" si="379"/>
        <v>0</v>
      </c>
      <c r="N1910" s="53" t="e">
        <f t="shared" si="380"/>
        <v>#DIV/0!</v>
      </c>
    </row>
    <row r="1911" spans="1:14" x14ac:dyDescent="0.2">
      <c r="A1911" s="58">
        <v>12</v>
      </c>
      <c r="B1911" s="61" t="s">
        <v>25</v>
      </c>
      <c r="C1911" s="53">
        <v>0</v>
      </c>
      <c r="D1911" s="53">
        <v>0</v>
      </c>
      <c r="E1911" s="53">
        <v>0</v>
      </c>
      <c r="F1911" s="53">
        <v>0</v>
      </c>
      <c r="G1911" s="53">
        <v>0</v>
      </c>
      <c r="H1911" s="53">
        <v>0</v>
      </c>
      <c r="I1911" s="53" t="e">
        <f t="shared" si="376"/>
        <v>#DIV/0!</v>
      </c>
      <c r="J1911" s="53" t="e">
        <f t="shared" si="377"/>
        <v>#DIV/0!</v>
      </c>
      <c r="K1911" s="53">
        <f t="shared" si="378"/>
        <v>0</v>
      </c>
      <c r="L1911" s="53">
        <f t="shared" si="379"/>
        <v>0</v>
      </c>
      <c r="M1911" s="53">
        <f t="shared" si="379"/>
        <v>0</v>
      </c>
      <c r="N1911" s="53" t="e">
        <f t="shared" si="380"/>
        <v>#DIV/0!</v>
      </c>
    </row>
    <row r="1912" spans="1:14" x14ac:dyDescent="0.2">
      <c r="A1912" s="58">
        <v>13</v>
      </c>
      <c r="B1912" s="61" t="s">
        <v>26</v>
      </c>
      <c r="C1912" s="53">
        <v>0</v>
      </c>
      <c r="D1912" s="53">
        <v>0</v>
      </c>
      <c r="E1912" s="53">
        <v>0</v>
      </c>
      <c r="F1912" s="53">
        <v>0</v>
      </c>
      <c r="G1912" s="53">
        <v>0</v>
      </c>
      <c r="H1912" s="53">
        <v>0</v>
      </c>
      <c r="I1912" s="53" t="e">
        <f t="shared" si="376"/>
        <v>#DIV/0!</v>
      </c>
      <c r="J1912" s="53" t="e">
        <f t="shared" si="377"/>
        <v>#DIV/0!</v>
      </c>
      <c r="K1912" s="53">
        <f t="shared" si="378"/>
        <v>0</v>
      </c>
      <c r="L1912" s="53">
        <f t="shared" si="379"/>
        <v>0</v>
      </c>
      <c r="M1912" s="53">
        <f t="shared" si="379"/>
        <v>0</v>
      </c>
      <c r="N1912" s="53" t="e">
        <f t="shared" si="380"/>
        <v>#DIV/0!</v>
      </c>
    </row>
    <row r="1913" spans="1:14" x14ac:dyDescent="0.2">
      <c r="A1913" s="58">
        <v>14</v>
      </c>
      <c r="B1913" s="61" t="s">
        <v>27</v>
      </c>
      <c r="C1913" s="53">
        <v>0</v>
      </c>
      <c r="D1913" s="53">
        <v>0</v>
      </c>
      <c r="E1913" s="53">
        <v>0</v>
      </c>
      <c r="F1913" s="53">
        <v>0</v>
      </c>
      <c r="G1913" s="53">
        <v>0</v>
      </c>
      <c r="H1913" s="53">
        <v>0</v>
      </c>
      <c r="I1913" s="53" t="e">
        <f t="shared" si="376"/>
        <v>#DIV/0!</v>
      </c>
      <c r="J1913" s="53" t="e">
        <f t="shared" si="377"/>
        <v>#DIV/0!</v>
      </c>
      <c r="K1913" s="53">
        <f t="shared" si="378"/>
        <v>0</v>
      </c>
      <c r="L1913" s="53">
        <f t="shared" si="379"/>
        <v>0</v>
      </c>
      <c r="M1913" s="53">
        <f t="shared" si="379"/>
        <v>0</v>
      </c>
      <c r="N1913" s="53" t="e">
        <f t="shared" si="380"/>
        <v>#DIV/0!</v>
      </c>
    </row>
    <row r="1914" spans="1:14" x14ac:dyDescent="0.2">
      <c r="A1914" s="58">
        <v>15</v>
      </c>
      <c r="B1914" s="61" t="s">
        <v>28</v>
      </c>
      <c r="C1914" s="53">
        <v>0</v>
      </c>
      <c r="D1914" s="53">
        <v>0</v>
      </c>
      <c r="E1914" s="53">
        <v>0</v>
      </c>
      <c r="F1914" s="53">
        <v>0</v>
      </c>
      <c r="G1914" s="53">
        <v>0</v>
      </c>
      <c r="H1914" s="53">
        <v>0</v>
      </c>
      <c r="I1914" s="53" t="e">
        <f t="shared" si="376"/>
        <v>#DIV/0!</v>
      </c>
      <c r="J1914" s="53" t="e">
        <f t="shared" si="377"/>
        <v>#DIV/0!</v>
      </c>
      <c r="K1914" s="53">
        <f t="shared" si="378"/>
        <v>0</v>
      </c>
      <c r="L1914" s="53">
        <f t="shared" si="379"/>
        <v>0</v>
      </c>
      <c r="M1914" s="53">
        <f t="shared" si="379"/>
        <v>0</v>
      </c>
      <c r="N1914" s="53" t="e">
        <f t="shared" si="380"/>
        <v>#DIV/0!</v>
      </c>
    </row>
    <row r="1915" spans="1:14" x14ac:dyDescent="0.2">
      <c r="A1915" s="58">
        <v>16</v>
      </c>
      <c r="B1915" s="61" t="s">
        <v>29</v>
      </c>
      <c r="C1915" s="53">
        <v>0</v>
      </c>
      <c r="D1915" s="53">
        <v>0</v>
      </c>
      <c r="E1915" s="53">
        <v>0</v>
      </c>
      <c r="F1915" s="53">
        <v>0</v>
      </c>
      <c r="G1915" s="53">
        <v>0</v>
      </c>
      <c r="H1915" s="53">
        <v>0</v>
      </c>
      <c r="I1915" s="53" t="e">
        <f t="shared" si="376"/>
        <v>#DIV/0!</v>
      </c>
      <c r="J1915" s="53" t="e">
        <f t="shared" si="377"/>
        <v>#DIV/0!</v>
      </c>
      <c r="K1915" s="53">
        <f t="shared" si="378"/>
        <v>0</v>
      </c>
      <c r="L1915" s="53">
        <f t="shared" si="379"/>
        <v>0</v>
      </c>
      <c r="M1915" s="53">
        <f t="shared" si="379"/>
        <v>0</v>
      </c>
      <c r="N1915" s="53" t="e">
        <f t="shared" si="380"/>
        <v>#DIV/0!</v>
      </c>
    </row>
    <row r="1916" spans="1:14" x14ac:dyDescent="0.2">
      <c r="A1916" s="58">
        <v>17</v>
      </c>
      <c r="B1916" s="61" t="s">
        <v>30</v>
      </c>
      <c r="C1916" s="53">
        <v>0</v>
      </c>
      <c r="D1916" s="53">
        <v>0</v>
      </c>
      <c r="E1916" s="53">
        <v>0</v>
      </c>
      <c r="F1916" s="53">
        <v>0</v>
      </c>
      <c r="G1916" s="53">
        <v>0</v>
      </c>
      <c r="H1916" s="53">
        <v>0</v>
      </c>
      <c r="I1916" s="53" t="e">
        <f>(F1916/C1916)*100</f>
        <v>#DIV/0!</v>
      </c>
      <c r="J1916" s="53" t="e">
        <f>(H1916/D1916)*100</f>
        <v>#DIV/0!</v>
      </c>
      <c r="K1916" s="53">
        <f>C1916+D1916</f>
        <v>0</v>
      </c>
      <c r="L1916" s="53">
        <f>E1916+G1916</f>
        <v>0</v>
      </c>
      <c r="M1916" s="53">
        <f>F1916+H1916</f>
        <v>0</v>
      </c>
      <c r="N1916" s="53" t="e">
        <f>(M1916/K1916)*100</f>
        <v>#DIV/0!</v>
      </c>
    </row>
    <row r="1917" spans="1:14" x14ac:dyDescent="0.2">
      <c r="A1917" s="58">
        <v>18</v>
      </c>
      <c r="B1917" s="65" t="s">
        <v>31</v>
      </c>
      <c r="C1917" s="53">
        <v>0</v>
      </c>
      <c r="D1917" s="53">
        <v>0</v>
      </c>
      <c r="E1917" s="53">
        <v>0</v>
      </c>
      <c r="F1917" s="53">
        <v>0</v>
      </c>
      <c r="G1917" s="53">
        <v>0</v>
      </c>
      <c r="H1917" s="53">
        <v>0</v>
      </c>
      <c r="I1917" s="53" t="e">
        <f>(F1917/C1917)*100</f>
        <v>#DIV/0!</v>
      </c>
      <c r="J1917" s="53" t="e">
        <f>(H1917/D1917)*100</f>
        <v>#DIV/0!</v>
      </c>
      <c r="K1917" s="53">
        <f>C1917+D1917</f>
        <v>0</v>
      </c>
      <c r="L1917" s="53">
        <f>E1917+G1917</f>
        <v>0</v>
      </c>
      <c r="M1917" s="53">
        <f>F1917+H1917</f>
        <v>0</v>
      </c>
      <c r="N1917" s="53" t="e">
        <f>(M1917/K1917)*100</f>
        <v>#DIV/0!</v>
      </c>
    </row>
    <row r="1918" spans="1:14" x14ac:dyDescent="0.2">
      <c r="A1918" s="58">
        <v>19</v>
      </c>
      <c r="B1918" s="61" t="s">
        <v>32</v>
      </c>
      <c r="C1918" s="53">
        <v>0</v>
      </c>
      <c r="D1918" s="53">
        <v>0</v>
      </c>
      <c r="E1918" s="53">
        <v>0</v>
      </c>
      <c r="F1918" s="53">
        <v>0</v>
      </c>
      <c r="G1918" s="53">
        <v>0</v>
      </c>
      <c r="H1918" s="53">
        <v>0</v>
      </c>
      <c r="I1918" s="53" t="e">
        <f t="shared" ref="I1918:I1922" si="381">(F1918/C1918)*100</f>
        <v>#DIV/0!</v>
      </c>
      <c r="J1918" s="53" t="e">
        <f t="shared" ref="J1918:J1922" si="382">(H1918/D1918)*100</f>
        <v>#DIV/0!</v>
      </c>
      <c r="K1918" s="53">
        <f t="shared" ref="K1918:K1922" si="383">C1918+D1918</f>
        <v>0</v>
      </c>
      <c r="L1918" s="53">
        <f t="shared" ref="L1918:M1922" si="384">E1918+G1918</f>
        <v>0</v>
      </c>
      <c r="M1918" s="53">
        <f t="shared" si="384"/>
        <v>0</v>
      </c>
      <c r="N1918" s="53" t="e">
        <f t="shared" ref="N1918:N1922" si="385">(M1918/K1918)*100</f>
        <v>#DIV/0!</v>
      </c>
    </row>
    <row r="1919" spans="1:14" x14ac:dyDescent="0.2">
      <c r="A1919" s="58">
        <v>20</v>
      </c>
      <c r="B1919" s="61" t="s">
        <v>33</v>
      </c>
      <c r="C1919" s="53">
        <v>0</v>
      </c>
      <c r="D1919" s="53">
        <v>0</v>
      </c>
      <c r="E1919" s="53">
        <v>0</v>
      </c>
      <c r="F1919" s="53">
        <v>0</v>
      </c>
      <c r="G1919" s="53">
        <v>0</v>
      </c>
      <c r="H1919" s="53">
        <v>0</v>
      </c>
      <c r="I1919" s="53" t="e">
        <f t="shared" si="381"/>
        <v>#DIV/0!</v>
      </c>
      <c r="J1919" s="53" t="e">
        <f t="shared" si="382"/>
        <v>#DIV/0!</v>
      </c>
      <c r="K1919" s="53">
        <f t="shared" si="383"/>
        <v>0</v>
      </c>
      <c r="L1919" s="53">
        <f t="shared" si="384"/>
        <v>0</v>
      </c>
      <c r="M1919" s="53">
        <f t="shared" si="384"/>
        <v>0</v>
      </c>
      <c r="N1919" s="53" t="e">
        <f t="shared" si="385"/>
        <v>#DIV/0!</v>
      </c>
    </row>
    <row r="1920" spans="1:14" x14ac:dyDescent="0.2">
      <c r="A1920" s="58">
        <v>21</v>
      </c>
      <c r="B1920" s="61" t="s">
        <v>34</v>
      </c>
      <c r="C1920" s="53">
        <v>0</v>
      </c>
      <c r="D1920" s="53">
        <v>0</v>
      </c>
      <c r="E1920" s="53">
        <v>0</v>
      </c>
      <c r="F1920" s="53">
        <v>0</v>
      </c>
      <c r="G1920" s="53">
        <v>0</v>
      </c>
      <c r="H1920" s="53">
        <v>0</v>
      </c>
      <c r="I1920" s="53" t="e">
        <f t="shared" si="381"/>
        <v>#DIV/0!</v>
      </c>
      <c r="J1920" s="53" t="e">
        <f t="shared" si="382"/>
        <v>#DIV/0!</v>
      </c>
      <c r="K1920" s="53">
        <f t="shared" si="383"/>
        <v>0</v>
      </c>
      <c r="L1920" s="53">
        <f t="shared" si="384"/>
        <v>0</v>
      </c>
      <c r="M1920" s="53">
        <f t="shared" si="384"/>
        <v>0</v>
      </c>
      <c r="N1920" s="53" t="e">
        <f t="shared" si="385"/>
        <v>#DIV/0!</v>
      </c>
    </row>
    <row r="1921" spans="1:14" x14ac:dyDescent="0.2">
      <c r="A1921" s="58">
        <v>22</v>
      </c>
      <c r="B1921" s="61" t="s">
        <v>35</v>
      </c>
      <c r="C1921" s="53">
        <v>0</v>
      </c>
      <c r="D1921" s="53">
        <v>0</v>
      </c>
      <c r="E1921" s="53">
        <v>0</v>
      </c>
      <c r="F1921" s="53">
        <v>0</v>
      </c>
      <c r="G1921" s="53">
        <v>0</v>
      </c>
      <c r="H1921" s="53">
        <v>0</v>
      </c>
      <c r="I1921" s="53" t="e">
        <f t="shared" si="381"/>
        <v>#DIV/0!</v>
      </c>
      <c r="J1921" s="53" t="e">
        <f t="shared" si="382"/>
        <v>#DIV/0!</v>
      </c>
      <c r="K1921" s="53">
        <f t="shared" si="383"/>
        <v>0</v>
      </c>
      <c r="L1921" s="53">
        <f t="shared" si="384"/>
        <v>0</v>
      </c>
      <c r="M1921" s="53">
        <f t="shared" si="384"/>
        <v>0</v>
      </c>
      <c r="N1921" s="53" t="e">
        <f t="shared" si="385"/>
        <v>#DIV/0!</v>
      </c>
    </row>
    <row r="1922" spans="1:14" x14ac:dyDescent="0.2">
      <c r="A1922" s="58">
        <v>23</v>
      </c>
      <c r="B1922" s="61" t="s">
        <v>36</v>
      </c>
      <c r="C1922" s="53">
        <v>0</v>
      </c>
      <c r="D1922" s="53">
        <v>0</v>
      </c>
      <c r="E1922" s="53">
        <v>0</v>
      </c>
      <c r="F1922" s="53">
        <v>0</v>
      </c>
      <c r="G1922" s="53">
        <v>0</v>
      </c>
      <c r="H1922" s="53">
        <v>0</v>
      </c>
      <c r="I1922" s="53" t="e">
        <f t="shared" si="381"/>
        <v>#DIV/0!</v>
      </c>
      <c r="J1922" s="53" t="e">
        <f t="shared" si="382"/>
        <v>#DIV/0!</v>
      </c>
      <c r="K1922" s="53">
        <f t="shared" si="383"/>
        <v>0</v>
      </c>
      <c r="L1922" s="53">
        <f t="shared" si="384"/>
        <v>0</v>
      </c>
      <c r="M1922" s="53">
        <f t="shared" si="384"/>
        <v>0</v>
      </c>
      <c r="N1922" s="53" t="e">
        <f t="shared" si="385"/>
        <v>#DIV/0!</v>
      </c>
    </row>
    <row r="1923" spans="1:14" x14ac:dyDescent="0.2">
      <c r="A1923" s="58">
        <v>24</v>
      </c>
      <c r="B1923" s="59" t="s">
        <v>37</v>
      </c>
      <c r="C1923" s="53">
        <v>0</v>
      </c>
      <c r="D1923" s="53">
        <v>0</v>
      </c>
      <c r="E1923" s="53">
        <v>0</v>
      </c>
      <c r="F1923" s="53">
        <v>0</v>
      </c>
      <c r="G1923" s="53">
        <v>0</v>
      </c>
      <c r="H1923" s="53">
        <v>0</v>
      </c>
      <c r="I1923" s="53" t="e">
        <f>(F1923/C1923)*100</f>
        <v>#DIV/0!</v>
      </c>
      <c r="J1923" s="53" t="e">
        <f>(H1923/D1923)*100</f>
        <v>#DIV/0!</v>
      </c>
      <c r="K1923" s="53">
        <f>C1923+D1923</f>
        <v>0</v>
      </c>
      <c r="L1923" s="53">
        <f>E1923+G1923</f>
        <v>0</v>
      </c>
      <c r="M1923" s="53">
        <f>F1923+H1923</f>
        <v>0</v>
      </c>
      <c r="N1923" s="53" t="e">
        <f>(M1923/K1923)*100</f>
        <v>#DIV/0!</v>
      </c>
    </row>
    <row r="1924" spans="1:14" x14ac:dyDescent="0.2">
      <c r="A1924" s="58">
        <v>25</v>
      </c>
      <c r="B1924" s="61" t="s">
        <v>38</v>
      </c>
      <c r="C1924" s="53">
        <v>0</v>
      </c>
      <c r="D1924" s="53">
        <v>0</v>
      </c>
      <c r="E1924" s="53">
        <v>0</v>
      </c>
      <c r="F1924" s="53">
        <v>0</v>
      </c>
      <c r="G1924" s="53">
        <v>0</v>
      </c>
      <c r="H1924" s="53">
        <v>0</v>
      </c>
      <c r="I1924" s="53" t="e">
        <f t="shared" ref="I1924:I1936" si="386">(F1924/C1924)*100</f>
        <v>#DIV/0!</v>
      </c>
      <c r="J1924" s="53" t="e">
        <f t="shared" ref="J1924:J1936" si="387">(H1924/D1924)*100</f>
        <v>#DIV/0!</v>
      </c>
      <c r="K1924" s="53">
        <f t="shared" ref="K1924:K1936" si="388">C1924+D1924</f>
        <v>0</v>
      </c>
      <c r="L1924" s="53">
        <f t="shared" ref="L1924:M1936" si="389">E1924+G1924</f>
        <v>0</v>
      </c>
      <c r="M1924" s="53">
        <f t="shared" si="389"/>
        <v>0</v>
      </c>
      <c r="N1924" s="53" t="e">
        <f t="shared" ref="N1924:N1936" si="390">(M1924/K1924)*100</f>
        <v>#DIV/0!</v>
      </c>
    </row>
    <row r="1925" spans="1:14" x14ac:dyDescent="0.2">
      <c r="A1925" s="58">
        <v>26</v>
      </c>
      <c r="B1925" s="61" t="s">
        <v>39</v>
      </c>
      <c r="C1925" s="53">
        <v>0</v>
      </c>
      <c r="D1925" s="53">
        <v>0</v>
      </c>
      <c r="E1925" s="53">
        <v>0</v>
      </c>
      <c r="F1925" s="53">
        <v>0</v>
      </c>
      <c r="G1925" s="53">
        <v>0</v>
      </c>
      <c r="H1925" s="53">
        <v>0</v>
      </c>
      <c r="I1925" s="53" t="e">
        <f t="shared" si="386"/>
        <v>#DIV/0!</v>
      </c>
      <c r="J1925" s="53" t="e">
        <f t="shared" si="387"/>
        <v>#DIV/0!</v>
      </c>
      <c r="K1925" s="53">
        <f t="shared" si="388"/>
        <v>0</v>
      </c>
      <c r="L1925" s="53">
        <f t="shared" si="389"/>
        <v>0</v>
      </c>
      <c r="M1925" s="53">
        <f t="shared" si="389"/>
        <v>0</v>
      </c>
      <c r="N1925" s="53" t="e">
        <f t="shared" si="390"/>
        <v>#DIV/0!</v>
      </c>
    </row>
    <row r="1926" spans="1:14" x14ac:dyDescent="0.2">
      <c r="A1926" s="58">
        <v>27</v>
      </c>
      <c r="B1926" s="61" t="s">
        <v>40</v>
      </c>
      <c r="C1926" s="53">
        <v>0</v>
      </c>
      <c r="D1926" s="53">
        <v>0</v>
      </c>
      <c r="E1926" s="53">
        <v>0</v>
      </c>
      <c r="F1926" s="53">
        <v>0</v>
      </c>
      <c r="G1926" s="53">
        <v>0</v>
      </c>
      <c r="H1926" s="53">
        <v>0</v>
      </c>
      <c r="I1926" s="53" t="e">
        <f t="shared" si="386"/>
        <v>#DIV/0!</v>
      </c>
      <c r="J1926" s="53" t="e">
        <f t="shared" si="387"/>
        <v>#DIV/0!</v>
      </c>
      <c r="K1926" s="53">
        <f t="shared" si="388"/>
        <v>0</v>
      </c>
      <c r="L1926" s="53">
        <f t="shared" si="389"/>
        <v>0</v>
      </c>
      <c r="M1926" s="53">
        <f t="shared" si="389"/>
        <v>0</v>
      </c>
      <c r="N1926" s="53" t="e">
        <f t="shared" si="390"/>
        <v>#DIV/0!</v>
      </c>
    </row>
    <row r="1927" spans="1:14" x14ac:dyDescent="0.2">
      <c r="A1927" s="58">
        <v>28</v>
      </c>
      <c r="B1927" s="61" t="s">
        <v>41</v>
      </c>
      <c r="C1927" s="53">
        <v>0</v>
      </c>
      <c r="D1927" s="53">
        <v>0</v>
      </c>
      <c r="E1927" s="53">
        <v>0</v>
      </c>
      <c r="F1927" s="53">
        <v>0</v>
      </c>
      <c r="G1927" s="53">
        <v>0</v>
      </c>
      <c r="H1927" s="53">
        <v>0</v>
      </c>
      <c r="I1927" s="53" t="e">
        <f t="shared" si="386"/>
        <v>#DIV/0!</v>
      </c>
      <c r="J1927" s="53" t="e">
        <f t="shared" si="387"/>
        <v>#DIV/0!</v>
      </c>
      <c r="K1927" s="53">
        <f t="shared" si="388"/>
        <v>0</v>
      </c>
      <c r="L1927" s="53">
        <f t="shared" si="389"/>
        <v>0</v>
      </c>
      <c r="M1927" s="53">
        <f t="shared" si="389"/>
        <v>0</v>
      </c>
      <c r="N1927" s="53" t="e">
        <f t="shared" si="390"/>
        <v>#DIV/0!</v>
      </c>
    </row>
    <row r="1928" spans="1:14" x14ac:dyDescent="0.2">
      <c r="A1928" s="58">
        <v>29</v>
      </c>
      <c r="B1928" s="61" t="s">
        <v>42</v>
      </c>
      <c r="C1928" s="53">
        <v>0</v>
      </c>
      <c r="D1928" s="53">
        <v>0</v>
      </c>
      <c r="E1928" s="53">
        <v>0</v>
      </c>
      <c r="F1928" s="53">
        <v>0</v>
      </c>
      <c r="G1928" s="53">
        <v>0</v>
      </c>
      <c r="H1928" s="53">
        <v>0</v>
      </c>
      <c r="I1928" s="53" t="e">
        <f t="shared" si="386"/>
        <v>#DIV/0!</v>
      </c>
      <c r="J1928" s="53" t="e">
        <f t="shared" si="387"/>
        <v>#DIV/0!</v>
      </c>
      <c r="K1928" s="53">
        <f t="shared" si="388"/>
        <v>0</v>
      </c>
      <c r="L1928" s="53">
        <f t="shared" si="389"/>
        <v>0</v>
      </c>
      <c r="M1928" s="53">
        <f t="shared" si="389"/>
        <v>0</v>
      </c>
      <c r="N1928" s="53" t="e">
        <f t="shared" si="390"/>
        <v>#DIV/0!</v>
      </c>
    </row>
    <row r="1929" spans="1:14" x14ac:dyDescent="0.2">
      <c r="A1929" s="58">
        <v>30</v>
      </c>
      <c r="B1929" s="61" t="s">
        <v>43</v>
      </c>
      <c r="C1929" s="53">
        <v>0</v>
      </c>
      <c r="D1929" s="53">
        <v>0</v>
      </c>
      <c r="E1929" s="53">
        <v>0</v>
      </c>
      <c r="F1929" s="53">
        <v>0</v>
      </c>
      <c r="G1929" s="53">
        <v>0</v>
      </c>
      <c r="H1929" s="53">
        <v>0</v>
      </c>
      <c r="I1929" s="53" t="e">
        <f t="shared" si="386"/>
        <v>#DIV/0!</v>
      </c>
      <c r="J1929" s="53" t="e">
        <f t="shared" si="387"/>
        <v>#DIV/0!</v>
      </c>
      <c r="K1929" s="53">
        <f t="shared" si="388"/>
        <v>0</v>
      </c>
      <c r="L1929" s="53">
        <f t="shared" si="389"/>
        <v>0</v>
      </c>
      <c r="M1929" s="53">
        <f t="shared" si="389"/>
        <v>0</v>
      </c>
      <c r="N1929" s="53" t="e">
        <f t="shared" si="390"/>
        <v>#DIV/0!</v>
      </c>
    </row>
    <row r="1930" spans="1:14" x14ac:dyDescent="0.2">
      <c r="A1930" s="58">
        <v>31</v>
      </c>
      <c r="B1930" s="61" t="s">
        <v>44</v>
      </c>
      <c r="C1930" s="53">
        <v>0</v>
      </c>
      <c r="D1930" s="53">
        <v>0</v>
      </c>
      <c r="E1930" s="53">
        <v>0</v>
      </c>
      <c r="F1930" s="53">
        <v>0</v>
      </c>
      <c r="G1930" s="53">
        <v>0</v>
      </c>
      <c r="H1930" s="53">
        <v>0</v>
      </c>
      <c r="I1930" s="53" t="e">
        <f t="shared" si="386"/>
        <v>#DIV/0!</v>
      </c>
      <c r="J1930" s="53" t="e">
        <f t="shared" si="387"/>
        <v>#DIV/0!</v>
      </c>
      <c r="K1930" s="53">
        <f t="shared" si="388"/>
        <v>0</v>
      </c>
      <c r="L1930" s="53">
        <f t="shared" si="389"/>
        <v>0</v>
      </c>
      <c r="M1930" s="53">
        <f t="shared" si="389"/>
        <v>0</v>
      </c>
      <c r="N1930" s="53" t="e">
        <f t="shared" si="390"/>
        <v>#DIV/0!</v>
      </c>
    </row>
    <row r="1931" spans="1:14" x14ac:dyDescent="0.2">
      <c r="A1931" s="58">
        <v>32</v>
      </c>
      <c r="B1931" s="61" t="s">
        <v>45</v>
      </c>
      <c r="C1931" s="53">
        <v>0</v>
      </c>
      <c r="D1931" s="53">
        <v>0</v>
      </c>
      <c r="E1931" s="53">
        <v>0</v>
      </c>
      <c r="F1931" s="53">
        <v>0</v>
      </c>
      <c r="G1931" s="53">
        <v>0</v>
      </c>
      <c r="H1931" s="53">
        <v>0</v>
      </c>
      <c r="I1931" s="53" t="e">
        <f t="shared" si="386"/>
        <v>#DIV/0!</v>
      </c>
      <c r="J1931" s="53" t="e">
        <f t="shared" si="387"/>
        <v>#DIV/0!</v>
      </c>
      <c r="K1931" s="53">
        <f t="shared" si="388"/>
        <v>0</v>
      </c>
      <c r="L1931" s="53">
        <f t="shared" si="389"/>
        <v>0</v>
      </c>
      <c r="M1931" s="53">
        <f t="shared" si="389"/>
        <v>0</v>
      </c>
      <c r="N1931" s="53" t="e">
        <f t="shared" si="390"/>
        <v>#DIV/0!</v>
      </c>
    </row>
    <row r="1932" spans="1:14" x14ac:dyDescent="0.2">
      <c r="A1932" s="58">
        <v>33</v>
      </c>
      <c r="B1932" s="61" t="s">
        <v>46</v>
      </c>
      <c r="C1932" s="53">
        <v>0</v>
      </c>
      <c r="D1932" s="53">
        <v>0</v>
      </c>
      <c r="E1932" s="53">
        <v>0</v>
      </c>
      <c r="F1932" s="53">
        <v>0</v>
      </c>
      <c r="G1932" s="53">
        <v>0</v>
      </c>
      <c r="H1932" s="53">
        <v>0</v>
      </c>
      <c r="I1932" s="53" t="e">
        <f t="shared" si="386"/>
        <v>#DIV/0!</v>
      </c>
      <c r="J1932" s="53" t="e">
        <f t="shared" si="387"/>
        <v>#DIV/0!</v>
      </c>
      <c r="K1932" s="53">
        <f t="shared" si="388"/>
        <v>0</v>
      </c>
      <c r="L1932" s="53">
        <f t="shared" si="389"/>
        <v>0</v>
      </c>
      <c r="M1932" s="53">
        <f t="shared" si="389"/>
        <v>0</v>
      </c>
      <c r="N1932" s="53" t="e">
        <f t="shared" si="390"/>
        <v>#DIV/0!</v>
      </c>
    </row>
    <row r="1933" spans="1:14" x14ac:dyDescent="0.2">
      <c r="A1933" s="58">
        <v>34</v>
      </c>
      <c r="B1933" s="61" t="s">
        <v>47</v>
      </c>
      <c r="C1933" s="53">
        <v>0</v>
      </c>
      <c r="D1933" s="53">
        <v>0</v>
      </c>
      <c r="E1933" s="53">
        <v>0</v>
      </c>
      <c r="F1933" s="53">
        <v>0</v>
      </c>
      <c r="G1933" s="53">
        <v>0</v>
      </c>
      <c r="H1933" s="53">
        <v>0</v>
      </c>
      <c r="I1933" s="53" t="e">
        <f t="shared" si="386"/>
        <v>#DIV/0!</v>
      </c>
      <c r="J1933" s="53" t="e">
        <f t="shared" si="387"/>
        <v>#DIV/0!</v>
      </c>
      <c r="K1933" s="53">
        <f t="shared" si="388"/>
        <v>0</v>
      </c>
      <c r="L1933" s="53">
        <f t="shared" si="389"/>
        <v>0</v>
      </c>
      <c r="M1933" s="53">
        <f t="shared" si="389"/>
        <v>0</v>
      </c>
      <c r="N1933" s="53" t="e">
        <f t="shared" si="390"/>
        <v>#DIV/0!</v>
      </c>
    </row>
    <row r="1934" spans="1:14" x14ac:dyDescent="0.2">
      <c r="A1934" s="58">
        <v>35</v>
      </c>
      <c r="B1934" s="61" t="s">
        <v>48</v>
      </c>
      <c r="C1934" s="53">
        <v>0</v>
      </c>
      <c r="D1934" s="53">
        <v>0</v>
      </c>
      <c r="E1934" s="53">
        <v>0</v>
      </c>
      <c r="F1934" s="53">
        <v>0</v>
      </c>
      <c r="G1934" s="53">
        <v>0</v>
      </c>
      <c r="H1934" s="53">
        <v>0</v>
      </c>
      <c r="I1934" s="53" t="e">
        <f t="shared" si="386"/>
        <v>#DIV/0!</v>
      </c>
      <c r="J1934" s="53" t="e">
        <f t="shared" si="387"/>
        <v>#DIV/0!</v>
      </c>
      <c r="K1934" s="53">
        <f t="shared" si="388"/>
        <v>0</v>
      </c>
      <c r="L1934" s="53">
        <f t="shared" si="389"/>
        <v>0</v>
      </c>
      <c r="M1934" s="53">
        <f t="shared" si="389"/>
        <v>0</v>
      </c>
      <c r="N1934" s="53" t="e">
        <f t="shared" si="390"/>
        <v>#DIV/0!</v>
      </c>
    </row>
    <row r="1935" spans="1:14" x14ac:dyDescent="0.2">
      <c r="A1935" s="58">
        <v>36</v>
      </c>
      <c r="B1935" s="61" t="s">
        <v>49</v>
      </c>
      <c r="C1935" s="53">
        <v>0</v>
      </c>
      <c r="D1935" s="53">
        <v>0</v>
      </c>
      <c r="E1935" s="53">
        <v>0</v>
      </c>
      <c r="F1935" s="53">
        <v>0</v>
      </c>
      <c r="G1935" s="53">
        <v>0</v>
      </c>
      <c r="H1935" s="53">
        <v>0</v>
      </c>
      <c r="I1935" s="53" t="e">
        <f t="shared" si="386"/>
        <v>#DIV/0!</v>
      </c>
      <c r="J1935" s="53" t="e">
        <f t="shared" si="387"/>
        <v>#DIV/0!</v>
      </c>
      <c r="K1935" s="53">
        <f t="shared" si="388"/>
        <v>0</v>
      </c>
      <c r="L1935" s="53">
        <f t="shared" si="389"/>
        <v>0</v>
      </c>
      <c r="M1935" s="53">
        <f t="shared" si="389"/>
        <v>0</v>
      </c>
      <c r="N1935" s="53" t="e">
        <f t="shared" si="390"/>
        <v>#DIV/0!</v>
      </c>
    </row>
    <row r="1936" spans="1:14" x14ac:dyDescent="0.2">
      <c r="A1936" s="66"/>
      <c r="B1936" s="67" t="s">
        <v>6</v>
      </c>
      <c r="C1936" s="54">
        <f t="shared" ref="C1936:H1936" si="391">SUM(C1900:C1935)</f>
        <v>0</v>
      </c>
      <c r="D1936" s="54">
        <f t="shared" si="391"/>
        <v>0</v>
      </c>
      <c r="E1936" s="54">
        <f t="shared" si="391"/>
        <v>0</v>
      </c>
      <c r="F1936" s="54">
        <f t="shared" si="391"/>
        <v>0</v>
      </c>
      <c r="G1936" s="54">
        <f t="shared" si="391"/>
        <v>0</v>
      </c>
      <c r="H1936" s="54">
        <f t="shared" si="391"/>
        <v>0</v>
      </c>
      <c r="I1936" s="54" t="e">
        <f t="shared" si="386"/>
        <v>#DIV/0!</v>
      </c>
      <c r="J1936" s="54" t="e">
        <f t="shared" si="387"/>
        <v>#DIV/0!</v>
      </c>
      <c r="K1936" s="54">
        <f t="shared" si="388"/>
        <v>0</v>
      </c>
      <c r="L1936" s="54">
        <f t="shared" si="389"/>
        <v>0</v>
      </c>
      <c r="M1936" s="54">
        <f t="shared" si="389"/>
        <v>0</v>
      </c>
      <c r="N1936" s="54" t="e">
        <f t="shared" si="390"/>
        <v>#DIV/0!</v>
      </c>
    </row>
    <row r="1937" spans="1:14" ht="20.25" x14ac:dyDescent="0.2">
      <c r="A1937" s="109" t="s">
        <v>186</v>
      </c>
      <c r="B1937" s="109"/>
      <c r="C1937" s="109"/>
      <c r="D1937" s="109"/>
      <c r="E1937" s="109"/>
      <c r="F1937" s="109"/>
      <c r="G1937" s="109"/>
      <c r="H1937" s="109"/>
      <c r="I1937" s="109"/>
      <c r="J1937" s="109"/>
      <c r="K1937" s="109"/>
      <c r="L1937" s="109"/>
      <c r="M1937" s="109"/>
      <c r="N1937" s="109"/>
    </row>
    <row r="1938" spans="1:14" x14ac:dyDescent="0.2">
      <c r="A1938" s="110"/>
      <c r="B1938" s="110"/>
      <c r="C1938" s="110"/>
      <c r="D1938" s="110"/>
      <c r="E1938" s="110"/>
      <c r="F1938" s="110"/>
      <c r="G1938" s="110"/>
      <c r="H1938" s="110"/>
      <c r="I1938" s="110"/>
      <c r="J1938" s="110"/>
      <c r="K1938" s="110"/>
      <c r="L1938" s="110"/>
      <c r="M1938" s="110"/>
      <c r="N1938" s="110"/>
    </row>
    <row r="1939" spans="1:14" ht="15.75" x14ac:dyDescent="0.2">
      <c r="A1939" s="111" t="str">
        <f>A3</f>
        <v>Disbursements under Crop Loans - 30.09.2020</v>
      </c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1"/>
      <c r="L1939" s="111"/>
      <c r="M1939" s="111"/>
      <c r="N1939" s="111"/>
    </row>
    <row r="1940" spans="1:14" x14ac:dyDescent="0.2">
      <c r="A1940" s="56"/>
      <c r="B1940" s="56"/>
      <c r="C1940" s="56"/>
      <c r="D1940" s="56"/>
      <c r="E1940" s="56"/>
      <c r="F1940" s="56"/>
      <c r="G1940" s="56"/>
      <c r="H1940" s="56"/>
      <c r="I1940" s="56"/>
      <c r="J1940" s="56"/>
      <c r="K1940" s="112" t="s">
        <v>2</v>
      </c>
      <c r="L1940" s="112"/>
      <c r="M1940" s="112"/>
      <c r="N1940" s="112"/>
    </row>
    <row r="1941" spans="1:14" x14ac:dyDescent="0.2">
      <c r="A1941" s="113" t="s">
        <v>3</v>
      </c>
      <c r="B1941" s="113" t="s">
        <v>56</v>
      </c>
      <c r="C1941" s="102" t="str">
        <f>C5</f>
        <v>Crop Loan Target 
ACP 2020-21</v>
      </c>
      <c r="D1941" s="102"/>
      <c r="E1941" s="116" t="str">
        <f>E5</f>
        <v>Cumulative Achievement from 
01.04.2020</v>
      </c>
      <c r="F1941" s="117"/>
      <c r="G1941" s="117"/>
      <c r="H1941" s="118"/>
      <c r="I1941" s="102" t="s">
        <v>5</v>
      </c>
      <c r="J1941" s="102"/>
      <c r="K1941" s="102" t="s">
        <v>6</v>
      </c>
      <c r="L1941" s="102"/>
      <c r="M1941" s="102"/>
      <c r="N1941" s="102"/>
    </row>
    <row r="1942" spans="1:14" x14ac:dyDescent="0.2">
      <c r="A1942" s="114"/>
      <c r="B1942" s="114"/>
      <c r="C1942" s="103" t="s">
        <v>7</v>
      </c>
      <c r="D1942" s="103" t="s">
        <v>8</v>
      </c>
      <c r="E1942" s="105" t="s">
        <v>7</v>
      </c>
      <c r="F1942" s="106"/>
      <c r="G1942" s="105" t="s">
        <v>8</v>
      </c>
      <c r="H1942" s="106"/>
      <c r="I1942" s="103" t="s">
        <v>7</v>
      </c>
      <c r="J1942" s="103" t="s">
        <v>8</v>
      </c>
      <c r="K1942" s="103" t="s">
        <v>9</v>
      </c>
      <c r="L1942" s="107" t="s">
        <v>10</v>
      </c>
      <c r="M1942" s="107"/>
      <c r="N1942" s="103" t="s">
        <v>11</v>
      </c>
    </row>
    <row r="1943" spans="1:14" x14ac:dyDescent="0.2">
      <c r="A1943" s="115"/>
      <c r="B1943" s="115"/>
      <c r="C1943" s="104"/>
      <c r="D1943" s="104"/>
      <c r="E1943" s="57" t="s">
        <v>12</v>
      </c>
      <c r="F1943" s="57" t="s">
        <v>13</v>
      </c>
      <c r="G1943" s="57" t="s">
        <v>12</v>
      </c>
      <c r="H1943" s="57" t="s">
        <v>13</v>
      </c>
      <c r="I1943" s="104"/>
      <c r="J1943" s="104"/>
      <c r="K1943" s="104"/>
      <c r="L1943" s="57" t="s">
        <v>12</v>
      </c>
      <c r="M1943" s="57" t="s">
        <v>13</v>
      </c>
      <c r="N1943" s="104"/>
    </row>
    <row r="1944" spans="1:14" x14ac:dyDescent="0.2">
      <c r="A1944" s="58">
        <v>1</v>
      </c>
      <c r="B1944" s="61" t="s">
        <v>14</v>
      </c>
      <c r="C1944" s="53">
        <v>3662.1262597301184</v>
      </c>
      <c r="D1944" s="53">
        <v>1975.4037402698814</v>
      </c>
      <c r="E1944" s="53">
        <v>672</v>
      </c>
      <c r="F1944" s="53">
        <v>724.2</v>
      </c>
      <c r="G1944" s="53">
        <v>0</v>
      </c>
      <c r="H1944" s="53">
        <v>0</v>
      </c>
      <c r="I1944" s="53">
        <f t="shared" ref="I1944:I1959" si="392">(F1944/C1944)*100</f>
        <v>19.775396822428785</v>
      </c>
      <c r="J1944" s="53">
        <f t="shared" ref="J1944:J1959" si="393">(H1944/D1944)*100</f>
        <v>0</v>
      </c>
      <c r="K1944" s="53">
        <f t="shared" ref="K1944:K1959" si="394">C1944+D1944</f>
        <v>5637.53</v>
      </c>
      <c r="L1944" s="53">
        <f t="shared" ref="L1944:M1959" si="395">E1944+G1944</f>
        <v>672</v>
      </c>
      <c r="M1944" s="53">
        <f t="shared" si="395"/>
        <v>724.2</v>
      </c>
      <c r="N1944" s="53">
        <f t="shared" ref="N1944:N1959" si="396">(M1944/K1944)*100</f>
        <v>12.846051373562537</v>
      </c>
    </row>
    <row r="1945" spans="1:14" x14ac:dyDescent="0.2">
      <c r="A1945" s="58">
        <v>2</v>
      </c>
      <c r="B1945" s="61" t="s">
        <v>15</v>
      </c>
      <c r="C1945" s="53">
        <v>0</v>
      </c>
      <c r="D1945" s="53">
        <v>0</v>
      </c>
      <c r="E1945" s="53">
        <v>0</v>
      </c>
      <c r="F1945" s="53">
        <v>0</v>
      </c>
      <c r="G1945" s="53">
        <v>0</v>
      </c>
      <c r="H1945" s="53">
        <v>0</v>
      </c>
      <c r="I1945" s="53" t="e">
        <f t="shared" si="392"/>
        <v>#DIV/0!</v>
      </c>
      <c r="J1945" s="53" t="e">
        <f t="shared" si="393"/>
        <v>#DIV/0!</v>
      </c>
      <c r="K1945" s="53">
        <f t="shared" si="394"/>
        <v>0</v>
      </c>
      <c r="L1945" s="53">
        <f t="shared" si="395"/>
        <v>0</v>
      </c>
      <c r="M1945" s="53">
        <f t="shared" si="395"/>
        <v>0</v>
      </c>
      <c r="N1945" s="53" t="e">
        <f t="shared" si="396"/>
        <v>#DIV/0!</v>
      </c>
    </row>
    <row r="1946" spans="1:14" x14ac:dyDescent="0.2">
      <c r="A1946" s="58">
        <v>3</v>
      </c>
      <c r="B1946" s="61" t="s">
        <v>16</v>
      </c>
      <c r="C1946" s="53">
        <v>0</v>
      </c>
      <c r="D1946" s="53">
        <v>0</v>
      </c>
      <c r="E1946" s="53">
        <v>0</v>
      </c>
      <c r="F1946" s="53">
        <v>0</v>
      </c>
      <c r="G1946" s="53">
        <v>0</v>
      </c>
      <c r="H1946" s="53">
        <v>0</v>
      </c>
      <c r="I1946" s="53" t="e">
        <f t="shared" si="392"/>
        <v>#DIV/0!</v>
      </c>
      <c r="J1946" s="53" t="e">
        <f t="shared" si="393"/>
        <v>#DIV/0!</v>
      </c>
      <c r="K1946" s="53">
        <f t="shared" si="394"/>
        <v>0</v>
      </c>
      <c r="L1946" s="53">
        <f t="shared" si="395"/>
        <v>0</v>
      </c>
      <c r="M1946" s="53">
        <f t="shared" si="395"/>
        <v>0</v>
      </c>
      <c r="N1946" s="53" t="e">
        <f t="shared" si="396"/>
        <v>#DIV/0!</v>
      </c>
    </row>
    <row r="1947" spans="1:14" x14ac:dyDescent="0.2">
      <c r="A1947" s="58">
        <v>4</v>
      </c>
      <c r="B1947" s="61" t="s">
        <v>17</v>
      </c>
      <c r="C1947" s="53">
        <v>11376.576846858288</v>
      </c>
      <c r="D1947" s="53">
        <v>2847.353153141712</v>
      </c>
      <c r="E1947" s="53">
        <v>26360</v>
      </c>
      <c r="F1947" s="53">
        <v>20043.966280000001</v>
      </c>
      <c r="G1947" s="53">
        <v>0</v>
      </c>
      <c r="H1947" s="53">
        <v>0</v>
      </c>
      <c r="I1947" s="53">
        <f t="shared" si="392"/>
        <v>176.18626894376638</v>
      </c>
      <c r="J1947" s="53">
        <f t="shared" si="393"/>
        <v>0</v>
      </c>
      <c r="K1947" s="53">
        <f t="shared" si="394"/>
        <v>14223.93</v>
      </c>
      <c r="L1947" s="53">
        <f t="shared" si="395"/>
        <v>26360</v>
      </c>
      <c r="M1947" s="53">
        <f t="shared" si="395"/>
        <v>20043.966280000001</v>
      </c>
      <c r="N1947" s="53">
        <f t="shared" si="396"/>
        <v>140.91721683107269</v>
      </c>
    </row>
    <row r="1948" spans="1:14" x14ac:dyDescent="0.2">
      <c r="A1948" s="58">
        <v>5</v>
      </c>
      <c r="B1948" s="61" t="s">
        <v>18</v>
      </c>
      <c r="C1948" s="53">
        <v>29936.974789915967</v>
      </c>
      <c r="D1948" s="53">
        <v>7563.0252100840335</v>
      </c>
      <c r="E1948" s="53">
        <v>56233</v>
      </c>
      <c r="F1948" s="53">
        <v>34614</v>
      </c>
      <c r="G1948" s="53">
        <v>0</v>
      </c>
      <c r="H1948" s="53">
        <v>0</v>
      </c>
      <c r="I1948" s="53">
        <f t="shared" si="392"/>
        <v>115.6229052631579</v>
      </c>
      <c r="J1948" s="53">
        <f t="shared" si="393"/>
        <v>0</v>
      </c>
      <c r="K1948" s="53">
        <f t="shared" si="394"/>
        <v>37500</v>
      </c>
      <c r="L1948" s="53">
        <f t="shared" si="395"/>
        <v>56233</v>
      </c>
      <c r="M1948" s="53">
        <f t="shared" si="395"/>
        <v>34614</v>
      </c>
      <c r="N1948" s="53">
        <f t="shared" si="396"/>
        <v>92.304000000000002</v>
      </c>
    </row>
    <row r="1949" spans="1:14" x14ac:dyDescent="0.2">
      <c r="A1949" s="58">
        <v>6</v>
      </c>
      <c r="B1949" s="61" t="s">
        <v>19</v>
      </c>
      <c r="C1949" s="53">
        <v>0</v>
      </c>
      <c r="D1949" s="53">
        <v>0</v>
      </c>
      <c r="E1949" s="53">
        <v>0</v>
      </c>
      <c r="F1949" s="53">
        <v>0</v>
      </c>
      <c r="G1949" s="53">
        <v>0</v>
      </c>
      <c r="H1949" s="53">
        <v>0</v>
      </c>
      <c r="I1949" s="53" t="e">
        <f t="shared" si="392"/>
        <v>#DIV/0!</v>
      </c>
      <c r="J1949" s="53" t="e">
        <f t="shared" si="393"/>
        <v>#DIV/0!</v>
      </c>
      <c r="K1949" s="53">
        <f t="shared" si="394"/>
        <v>0</v>
      </c>
      <c r="L1949" s="53">
        <f t="shared" si="395"/>
        <v>0</v>
      </c>
      <c r="M1949" s="53">
        <f t="shared" si="395"/>
        <v>0</v>
      </c>
      <c r="N1949" s="53" t="e">
        <f t="shared" si="396"/>
        <v>#DIV/0!</v>
      </c>
    </row>
    <row r="1950" spans="1:14" x14ac:dyDescent="0.2">
      <c r="A1950" s="58">
        <v>7</v>
      </c>
      <c r="B1950" s="61" t="s">
        <v>20</v>
      </c>
      <c r="C1950" s="53">
        <v>0</v>
      </c>
      <c r="D1950" s="53">
        <v>0</v>
      </c>
      <c r="E1950" s="53">
        <v>0</v>
      </c>
      <c r="F1950" s="53">
        <v>0</v>
      </c>
      <c r="G1950" s="53">
        <v>0</v>
      </c>
      <c r="H1950" s="53">
        <v>0</v>
      </c>
      <c r="I1950" s="53" t="e">
        <f t="shared" si="392"/>
        <v>#DIV/0!</v>
      </c>
      <c r="J1950" s="53" t="e">
        <f t="shared" si="393"/>
        <v>#DIV/0!</v>
      </c>
      <c r="K1950" s="53">
        <f t="shared" si="394"/>
        <v>0</v>
      </c>
      <c r="L1950" s="53">
        <f t="shared" si="395"/>
        <v>0</v>
      </c>
      <c r="M1950" s="53">
        <f t="shared" si="395"/>
        <v>0</v>
      </c>
      <c r="N1950" s="53" t="e">
        <f t="shared" si="396"/>
        <v>#DIV/0!</v>
      </c>
    </row>
    <row r="1951" spans="1:14" x14ac:dyDescent="0.2">
      <c r="A1951" s="58">
        <v>8</v>
      </c>
      <c r="B1951" s="61" t="s">
        <v>21</v>
      </c>
      <c r="C1951" s="53">
        <v>0</v>
      </c>
      <c r="D1951" s="53">
        <v>0</v>
      </c>
      <c r="E1951" s="53">
        <v>0</v>
      </c>
      <c r="F1951" s="53">
        <v>0</v>
      </c>
      <c r="G1951" s="53">
        <v>0</v>
      </c>
      <c r="H1951" s="53">
        <v>0</v>
      </c>
      <c r="I1951" s="53" t="e">
        <f t="shared" si="392"/>
        <v>#DIV/0!</v>
      </c>
      <c r="J1951" s="53" t="e">
        <f t="shared" si="393"/>
        <v>#DIV/0!</v>
      </c>
      <c r="K1951" s="53">
        <f t="shared" si="394"/>
        <v>0</v>
      </c>
      <c r="L1951" s="53">
        <f t="shared" si="395"/>
        <v>0</v>
      </c>
      <c r="M1951" s="53">
        <f t="shared" si="395"/>
        <v>0</v>
      </c>
      <c r="N1951" s="53" t="e">
        <f t="shared" si="396"/>
        <v>#DIV/0!</v>
      </c>
    </row>
    <row r="1952" spans="1:14" x14ac:dyDescent="0.2">
      <c r="A1952" s="58">
        <v>9</v>
      </c>
      <c r="B1952" s="61" t="s">
        <v>22</v>
      </c>
      <c r="C1952" s="53">
        <v>526.1730500000001</v>
      </c>
      <c r="D1952" s="53">
        <v>96.516949999999952</v>
      </c>
      <c r="E1952" s="53">
        <v>333</v>
      </c>
      <c r="F1952" s="53">
        <v>312</v>
      </c>
      <c r="G1952" s="53">
        <v>0</v>
      </c>
      <c r="H1952" s="53">
        <v>0</v>
      </c>
      <c r="I1952" s="53">
        <f t="shared" si="392"/>
        <v>59.296081393754385</v>
      </c>
      <c r="J1952" s="53">
        <f t="shared" si="393"/>
        <v>0</v>
      </c>
      <c r="K1952" s="53">
        <f t="shared" si="394"/>
        <v>622.69000000000005</v>
      </c>
      <c r="L1952" s="53">
        <f t="shared" si="395"/>
        <v>333</v>
      </c>
      <c r="M1952" s="53">
        <f t="shared" si="395"/>
        <v>312</v>
      </c>
      <c r="N1952" s="53">
        <f t="shared" si="396"/>
        <v>50.105188777722454</v>
      </c>
    </row>
    <row r="1953" spans="1:14" x14ac:dyDescent="0.2">
      <c r="A1953" s="58">
        <v>10</v>
      </c>
      <c r="B1953" s="61" t="s">
        <v>23</v>
      </c>
      <c r="C1953" s="53">
        <v>0</v>
      </c>
      <c r="D1953" s="53">
        <v>0</v>
      </c>
      <c r="E1953" s="53">
        <v>0</v>
      </c>
      <c r="F1953" s="53">
        <v>0</v>
      </c>
      <c r="G1953" s="53">
        <v>0</v>
      </c>
      <c r="H1953" s="53">
        <v>0</v>
      </c>
      <c r="I1953" s="53" t="e">
        <f t="shared" si="392"/>
        <v>#DIV/0!</v>
      </c>
      <c r="J1953" s="53" t="e">
        <f t="shared" si="393"/>
        <v>#DIV/0!</v>
      </c>
      <c r="K1953" s="53">
        <f t="shared" si="394"/>
        <v>0</v>
      </c>
      <c r="L1953" s="53">
        <f t="shared" si="395"/>
        <v>0</v>
      </c>
      <c r="M1953" s="53">
        <f t="shared" si="395"/>
        <v>0</v>
      </c>
      <c r="N1953" s="53" t="e">
        <f t="shared" si="396"/>
        <v>#DIV/0!</v>
      </c>
    </row>
    <row r="1954" spans="1:14" x14ac:dyDescent="0.2">
      <c r="A1954" s="58">
        <v>11</v>
      </c>
      <c r="B1954" s="61" t="s">
        <v>24</v>
      </c>
      <c r="C1954" s="53">
        <v>0</v>
      </c>
      <c r="D1954" s="53">
        <v>0</v>
      </c>
      <c r="E1954" s="53">
        <v>0</v>
      </c>
      <c r="F1954" s="53">
        <v>0</v>
      </c>
      <c r="G1954" s="53">
        <v>0</v>
      </c>
      <c r="H1954" s="53">
        <v>0</v>
      </c>
      <c r="I1954" s="53" t="e">
        <f t="shared" si="392"/>
        <v>#DIV/0!</v>
      </c>
      <c r="J1954" s="53" t="e">
        <f t="shared" si="393"/>
        <v>#DIV/0!</v>
      </c>
      <c r="K1954" s="53">
        <f t="shared" si="394"/>
        <v>0</v>
      </c>
      <c r="L1954" s="53">
        <f t="shared" si="395"/>
        <v>0</v>
      </c>
      <c r="M1954" s="53">
        <f t="shared" si="395"/>
        <v>0</v>
      </c>
      <c r="N1954" s="53" t="e">
        <f t="shared" si="396"/>
        <v>#DIV/0!</v>
      </c>
    </row>
    <row r="1955" spans="1:14" x14ac:dyDescent="0.2">
      <c r="A1955" s="58">
        <v>12</v>
      </c>
      <c r="B1955" s="61" t="s">
        <v>25</v>
      </c>
      <c r="C1955" s="53">
        <v>16274.754833626552</v>
      </c>
      <c r="D1955" s="53">
        <v>3825.7751663734471</v>
      </c>
      <c r="E1955" s="53">
        <v>18536</v>
      </c>
      <c r="F1955" s="53">
        <v>12698.573</v>
      </c>
      <c r="G1955" s="53">
        <v>0</v>
      </c>
      <c r="H1955" s="53">
        <v>0</v>
      </c>
      <c r="I1955" s="53">
        <f t="shared" si="392"/>
        <v>78.026201499284525</v>
      </c>
      <c r="J1955" s="53">
        <f t="shared" si="393"/>
        <v>0</v>
      </c>
      <c r="K1955" s="53">
        <f t="shared" si="394"/>
        <v>20100.53</v>
      </c>
      <c r="L1955" s="53">
        <f t="shared" si="395"/>
        <v>18536</v>
      </c>
      <c r="M1955" s="53">
        <f t="shared" si="395"/>
        <v>12698.573</v>
      </c>
      <c r="N1955" s="53">
        <f t="shared" si="396"/>
        <v>63.175314282757725</v>
      </c>
    </row>
    <row r="1956" spans="1:14" x14ac:dyDescent="0.2">
      <c r="A1956" s="58">
        <v>13</v>
      </c>
      <c r="B1956" s="61" t="s">
        <v>26</v>
      </c>
      <c r="C1956" s="53">
        <v>2780.369554419131</v>
      </c>
      <c r="D1956" s="53">
        <v>349.40044558086902</v>
      </c>
      <c r="E1956" s="53">
        <v>1588</v>
      </c>
      <c r="F1956" s="53">
        <v>1748.1746000000001</v>
      </c>
      <c r="G1956" s="53">
        <v>0</v>
      </c>
      <c r="H1956" s="53">
        <v>0</v>
      </c>
      <c r="I1956" s="53">
        <f t="shared" si="392"/>
        <v>62.875620157091852</v>
      </c>
      <c r="J1956" s="53">
        <f t="shared" si="393"/>
        <v>0</v>
      </c>
      <c r="K1956" s="53">
        <f t="shared" si="394"/>
        <v>3129.77</v>
      </c>
      <c r="L1956" s="53">
        <f t="shared" si="395"/>
        <v>1588</v>
      </c>
      <c r="M1956" s="53">
        <f t="shared" si="395"/>
        <v>1748.1746000000001</v>
      </c>
      <c r="N1956" s="53">
        <f t="shared" si="396"/>
        <v>55.856328100786953</v>
      </c>
    </row>
    <row r="1957" spans="1:14" x14ac:dyDescent="0.2">
      <c r="A1957" s="58">
        <v>14</v>
      </c>
      <c r="B1957" s="61" t="s">
        <v>27</v>
      </c>
      <c r="C1957" s="53">
        <v>18997.531360750003</v>
      </c>
      <c r="D1957" s="53">
        <v>8255.6786392499962</v>
      </c>
      <c r="E1957" s="53">
        <v>34882</v>
      </c>
      <c r="F1957" s="53">
        <v>24278</v>
      </c>
      <c r="G1957" s="53">
        <v>0</v>
      </c>
      <c r="H1957" s="53">
        <v>0</v>
      </c>
      <c r="I1957" s="53">
        <f t="shared" si="392"/>
        <v>127.79555163761829</v>
      </c>
      <c r="J1957" s="53">
        <f t="shared" si="393"/>
        <v>0</v>
      </c>
      <c r="K1957" s="53">
        <f t="shared" si="394"/>
        <v>27253.21</v>
      </c>
      <c r="L1957" s="53">
        <f t="shared" si="395"/>
        <v>34882</v>
      </c>
      <c r="M1957" s="53">
        <f t="shared" si="395"/>
        <v>24278</v>
      </c>
      <c r="N1957" s="53">
        <f t="shared" si="396"/>
        <v>89.083084157792797</v>
      </c>
    </row>
    <row r="1958" spans="1:14" x14ac:dyDescent="0.2">
      <c r="A1958" s="58">
        <v>15</v>
      </c>
      <c r="B1958" s="61" t="s">
        <v>28</v>
      </c>
      <c r="C1958" s="53">
        <v>0</v>
      </c>
      <c r="D1958" s="53">
        <v>0</v>
      </c>
      <c r="E1958" s="53">
        <v>0</v>
      </c>
      <c r="F1958" s="53">
        <v>0</v>
      </c>
      <c r="G1958" s="53">
        <v>0</v>
      </c>
      <c r="H1958" s="53">
        <v>0</v>
      </c>
      <c r="I1958" s="53" t="e">
        <f t="shared" si="392"/>
        <v>#DIV/0!</v>
      </c>
      <c r="J1958" s="53" t="e">
        <f t="shared" si="393"/>
        <v>#DIV/0!</v>
      </c>
      <c r="K1958" s="53">
        <f t="shared" si="394"/>
        <v>0</v>
      </c>
      <c r="L1958" s="53">
        <f t="shared" si="395"/>
        <v>0</v>
      </c>
      <c r="M1958" s="53">
        <f t="shared" si="395"/>
        <v>0</v>
      </c>
      <c r="N1958" s="53" t="e">
        <f t="shared" si="396"/>
        <v>#DIV/0!</v>
      </c>
    </row>
    <row r="1959" spans="1:14" x14ac:dyDescent="0.2">
      <c r="A1959" s="58">
        <v>16</v>
      </c>
      <c r="B1959" s="61" t="s">
        <v>29</v>
      </c>
      <c r="C1959" s="53">
        <v>12105.02264457258</v>
      </c>
      <c r="D1959" s="53">
        <v>3042.9773554274198</v>
      </c>
      <c r="E1959" s="53">
        <v>19132</v>
      </c>
      <c r="F1959" s="53">
        <v>16072.629499999999</v>
      </c>
      <c r="G1959" s="53">
        <v>0</v>
      </c>
      <c r="H1959" s="53">
        <v>0</v>
      </c>
      <c r="I1959" s="53">
        <f t="shared" si="392"/>
        <v>132.77653393904504</v>
      </c>
      <c r="J1959" s="53">
        <f t="shared" si="393"/>
        <v>0</v>
      </c>
      <c r="K1959" s="53">
        <f t="shared" si="394"/>
        <v>15148</v>
      </c>
      <c r="L1959" s="53">
        <f t="shared" si="395"/>
        <v>19132</v>
      </c>
      <c r="M1959" s="53">
        <f t="shared" si="395"/>
        <v>16072.629499999999</v>
      </c>
      <c r="N1959" s="53">
        <f t="shared" si="396"/>
        <v>106.1039708212305</v>
      </c>
    </row>
    <row r="1960" spans="1:14" x14ac:dyDescent="0.2">
      <c r="A1960" s="58">
        <v>17</v>
      </c>
      <c r="B1960" s="61" t="s">
        <v>30</v>
      </c>
      <c r="C1960" s="53">
        <v>0</v>
      </c>
      <c r="D1960" s="53">
        <v>0</v>
      </c>
      <c r="E1960" s="53">
        <v>0</v>
      </c>
      <c r="F1960" s="53">
        <v>0</v>
      </c>
      <c r="G1960" s="53">
        <v>0</v>
      </c>
      <c r="H1960" s="53">
        <v>0</v>
      </c>
      <c r="I1960" s="53" t="e">
        <f>(F1960/C1960)*100</f>
        <v>#DIV/0!</v>
      </c>
      <c r="J1960" s="53" t="e">
        <f>(H1960/D1960)*100</f>
        <v>#DIV/0!</v>
      </c>
      <c r="K1960" s="53">
        <f>C1960+D1960</f>
        <v>0</v>
      </c>
      <c r="L1960" s="53">
        <f>E1960+G1960</f>
        <v>0</v>
      </c>
      <c r="M1960" s="53">
        <f>F1960+H1960</f>
        <v>0</v>
      </c>
      <c r="N1960" s="53" t="e">
        <f>(M1960/K1960)*100</f>
        <v>#DIV/0!</v>
      </c>
    </row>
    <row r="1961" spans="1:14" x14ac:dyDescent="0.2">
      <c r="A1961" s="58">
        <v>18</v>
      </c>
      <c r="B1961" s="65" t="s">
        <v>31</v>
      </c>
      <c r="C1961" s="53">
        <v>0</v>
      </c>
      <c r="D1961" s="53">
        <v>0</v>
      </c>
      <c r="E1961" s="53">
        <v>0</v>
      </c>
      <c r="F1961" s="53">
        <v>0</v>
      </c>
      <c r="G1961" s="53">
        <v>0</v>
      </c>
      <c r="H1961" s="53">
        <v>0</v>
      </c>
      <c r="I1961" s="53" t="e">
        <f>(F1961/C1961)*100</f>
        <v>#DIV/0!</v>
      </c>
      <c r="J1961" s="53" t="e">
        <f>(H1961/D1961)*100</f>
        <v>#DIV/0!</v>
      </c>
      <c r="K1961" s="53">
        <f>C1961+D1961</f>
        <v>0</v>
      </c>
      <c r="L1961" s="53">
        <f>E1961+G1961</f>
        <v>0</v>
      </c>
      <c r="M1961" s="53">
        <f>F1961+H1961</f>
        <v>0</v>
      </c>
      <c r="N1961" s="53" t="e">
        <f>(M1961/K1961)*100</f>
        <v>#DIV/0!</v>
      </c>
    </row>
    <row r="1962" spans="1:14" x14ac:dyDescent="0.2">
      <c r="A1962" s="58">
        <v>19</v>
      </c>
      <c r="B1962" s="61" t="s">
        <v>32</v>
      </c>
      <c r="C1962" s="53">
        <v>0</v>
      </c>
      <c r="D1962" s="53">
        <v>0</v>
      </c>
      <c r="E1962" s="53">
        <v>0</v>
      </c>
      <c r="F1962" s="53">
        <v>0</v>
      </c>
      <c r="G1962" s="53">
        <v>0</v>
      </c>
      <c r="H1962" s="53">
        <v>0</v>
      </c>
      <c r="I1962" s="53" t="e">
        <f t="shared" ref="I1962:I1966" si="397">(F1962/C1962)*100</f>
        <v>#DIV/0!</v>
      </c>
      <c r="J1962" s="53" t="e">
        <f t="shared" ref="J1962:J1966" si="398">(H1962/D1962)*100</f>
        <v>#DIV/0!</v>
      </c>
      <c r="K1962" s="53">
        <f t="shared" ref="K1962:K1966" si="399">C1962+D1962</f>
        <v>0</v>
      </c>
      <c r="L1962" s="53">
        <f t="shared" ref="L1962:M1966" si="400">E1962+G1962</f>
        <v>0</v>
      </c>
      <c r="M1962" s="53">
        <f t="shared" si="400"/>
        <v>0</v>
      </c>
      <c r="N1962" s="53" t="e">
        <f t="shared" ref="N1962:N1966" si="401">(M1962/K1962)*100</f>
        <v>#DIV/0!</v>
      </c>
    </row>
    <row r="1963" spans="1:14" x14ac:dyDescent="0.2">
      <c r="A1963" s="58">
        <v>20</v>
      </c>
      <c r="B1963" s="61" t="s">
        <v>33</v>
      </c>
      <c r="C1963" s="53">
        <v>28826.443132967361</v>
      </c>
      <c r="D1963" s="53">
        <v>7206.5568670326393</v>
      </c>
      <c r="E1963" s="53">
        <v>49381</v>
      </c>
      <c r="F1963" s="53">
        <v>31333.02</v>
      </c>
      <c r="G1963" s="53">
        <v>0</v>
      </c>
      <c r="H1963" s="53">
        <v>0</v>
      </c>
      <c r="I1963" s="53">
        <f t="shared" si="397"/>
        <v>108.69540808580021</v>
      </c>
      <c r="J1963" s="53">
        <f t="shared" si="398"/>
        <v>0</v>
      </c>
      <c r="K1963" s="53">
        <f t="shared" si="399"/>
        <v>36033</v>
      </c>
      <c r="L1963" s="53">
        <f t="shared" si="400"/>
        <v>49381</v>
      </c>
      <c r="M1963" s="53">
        <f t="shared" si="400"/>
        <v>31333.02</v>
      </c>
      <c r="N1963" s="53">
        <f t="shared" si="401"/>
        <v>86.956456581466995</v>
      </c>
    </row>
    <row r="1964" spans="1:14" x14ac:dyDescent="0.2">
      <c r="A1964" s="58">
        <v>21</v>
      </c>
      <c r="B1964" s="61" t="s">
        <v>34</v>
      </c>
      <c r="C1964" s="53">
        <v>1331.1740671956779</v>
      </c>
      <c r="D1964" s="53">
        <v>332.82593280432206</v>
      </c>
      <c r="E1964" s="53">
        <v>557</v>
      </c>
      <c r="F1964" s="53">
        <v>546.78</v>
      </c>
      <c r="G1964" s="53">
        <v>0</v>
      </c>
      <c r="H1964" s="53">
        <v>0</v>
      </c>
      <c r="I1964" s="53">
        <f t="shared" si="397"/>
        <v>41.075018923098149</v>
      </c>
      <c r="J1964" s="53">
        <f t="shared" si="398"/>
        <v>0</v>
      </c>
      <c r="K1964" s="53">
        <f t="shared" si="399"/>
        <v>1664</v>
      </c>
      <c r="L1964" s="53">
        <f t="shared" si="400"/>
        <v>557</v>
      </c>
      <c r="M1964" s="53">
        <f t="shared" si="400"/>
        <v>546.78</v>
      </c>
      <c r="N1964" s="53">
        <f t="shared" si="401"/>
        <v>32.859374999999993</v>
      </c>
    </row>
    <row r="1965" spans="1:14" x14ac:dyDescent="0.2">
      <c r="A1965" s="58">
        <v>22</v>
      </c>
      <c r="B1965" s="61" t="s">
        <v>35</v>
      </c>
      <c r="C1965" s="53">
        <v>1687.2742857142857</v>
      </c>
      <c r="D1965" s="53">
        <v>728.59571428571417</v>
      </c>
      <c r="E1965" s="53">
        <v>496</v>
      </c>
      <c r="F1965" s="53">
        <v>579</v>
      </c>
      <c r="G1965" s="53">
        <v>0</v>
      </c>
      <c r="H1965" s="53">
        <v>0</v>
      </c>
      <c r="I1965" s="53">
        <f t="shared" si="397"/>
        <v>34.315701063083992</v>
      </c>
      <c r="J1965" s="53">
        <f t="shared" si="398"/>
        <v>0</v>
      </c>
      <c r="K1965" s="53">
        <f t="shared" si="399"/>
        <v>2415.87</v>
      </c>
      <c r="L1965" s="53">
        <f t="shared" si="400"/>
        <v>496</v>
      </c>
      <c r="M1965" s="53">
        <f t="shared" si="400"/>
        <v>579</v>
      </c>
      <c r="N1965" s="53">
        <f t="shared" si="401"/>
        <v>23.966521377391999</v>
      </c>
    </row>
    <row r="1966" spans="1:14" x14ac:dyDescent="0.2">
      <c r="A1966" s="58">
        <v>23</v>
      </c>
      <c r="B1966" s="61" t="s">
        <v>36</v>
      </c>
      <c r="C1966" s="53">
        <v>28700.108264164563</v>
      </c>
      <c r="D1966" s="53">
        <v>12299.891735835437</v>
      </c>
      <c r="E1966" s="53">
        <v>26256</v>
      </c>
      <c r="F1966" s="53">
        <v>19952.935000000001</v>
      </c>
      <c r="G1966" s="53">
        <v>0</v>
      </c>
      <c r="H1966" s="53">
        <v>0</v>
      </c>
      <c r="I1966" s="53">
        <f t="shared" si="397"/>
        <v>69.522159346393735</v>
      </c>
      <c r="J1966" s="53">
        <f t="shared" si="398"/>
        <v>0</v>
      </c>
      <c r="K1966" s="53">
        <f t="shared" si="399"/>
        <v>41000</v>
      </c>
      <c r="L1966" s="53">
        <f t="shared" si="400"/>
        <v>26256</v>
      </c>
      <c r="M1966" s="53">
        <f t="shared" si="400"/>
        <v>19952.935000000001</v>
      </c>
      <c r="N1966" s="53">
        <f t="shared" si="401"/>
        <v>48.665695121951224</v>
      </c>
    </row>
    <row r="1967" spans="1:14" x14ac:dyDescent="0.2">
      <c r="A1967" s="58">
        <v>24</v>
      </c>
      <c r="B1967" s="59" t="s">
        <v>37</v>
      </c>
      <c r="C1967" s="53">
        <v>694.82146</v>
      </c>
      <c r="D1967" s="53">
        <v>180.26854000000003</v>
      </c>
      <c r="E1967" s="53">
        <v>72</v>
      </c>
      <c r="F1967" s="53">
        <v>60</v>
      </c>
      <c r="G1967" s="53">
        <v>0</v>
      </c>
      <c r="H1967" s="53">
        <v>0</v>
      </c>
      <c r="I1967" s="53">
        <f>(F1967/C1967)*100</f>
        <v>8.6353118684618639</v>
      </c>
      <c r="J1967" s="53">
        <f>(H1967/D1967)*100</f>
        <v>0</v>
      </c>
      <c r="K1967" s="53">
        <f>C1967+D1967</f>
        <v>875.09</v>
      </c>
      <c r="L1967" s="53">
        <f>E1967+G1967</f>
        <v>72</v>
      </c>
      <c r="M1967" s="53">
        <f>F1967+H1967</f>
        <v>60</v>
      </c>
      <c r="N1967" s="53">
        <f>(M1967/K1967)*100</f>
        <v>6.8564376235587199</v>
      </c>
    </row>
    <row r="1968" spans="1:14" x14ac:dyDescent="0.2">
      <c r="A1968" s="58">
        <v>25</v>
      </c>
      <c r="B1968" s="61" t="s">
        <v>38</v>
      </c>
      <c r="C1968" s="53">
        <v>21266.952933639823</v>
      </c>
      <c r="D1968" s="53">
        <v>6010.0470663601773</v>
      </c>
      <c r="E1968" s="53">
        <v>35895</v>
      </c>
      <c r="F1968" s="53">
        <v>26182</v>
      </c>
      <c r="G1968" s="53">
        <v>0</v>
      </c>
      <c r="H1968" s="53">
        <v>0</v>
      </c>
      <c r="I1968" s="53">
        <f t="shared" ref="I1968:I1980" si="402">(F1968/C1968)*100</f>
        <v>123.1111954857699</v>
      </c>
      <c r="J1968" s="53">
        <f t="shared" ref="J1968:J1980" si="403">(H1968/D1968)*100</f>
        <v>0</v>
      </c>
      <c r="K1968" s="53">
        <f t="shared" ref="K1968:K1980" si="404">C1968+D1968</f>
        <v>27277</v>
      </c>
      <c r="L1968" s="53">
        <f t="shared" ref="L1968:M1980" si="405">E1968+G1968</f>
        <v>35895</v>
      </c>
      <c r="M1968" s="53">
        <f t="shared" si="405"/>
        <v>26182</v>
      </c>
      <c r="N1968" s="53">
        <f t="shared" ref="N1968:N1980" si="406">(M1968/K1968)*100</f>
        <v>95.985628918136157</v>
      </c>
    </row>
    <row r="1969" spans="1:14" x14ac:dyDescent="0.2">
      <c r="A1969" s="58">
        <v>26</v>
      </c>
      <c r="B1969" s="61" t="s">
        <v>39</v>
      </c>
      <c r="C1969" s="53">
        <v>255.44966134508334</v>
      </c>
      <c r="D1969" s="53">
        <v>137.55033865491666</v>
      </c>
      <c r="E1969" s="53">
        <v>94</v>
      </c>
      <c r="F1969" s="53">
        <v>137.91900000000001</v>
      </c>
      <c r="G1969" s="53">
        <v>0</v>
      </c>
      <c r="H1969" s="53">
        <v>0</v>
      </c>
      <c r="I1969" s="53">
        <f t="shared" si="402"/>
        <v>53.990676391497416</v>
      </c>
      <c r="J1969" s="53">
        <f t="shared" si="403"/>
        <v>0</v>
      </c>
      <c r="K1969" s="53">
        <f t="shared" si="404"/>
        <v>393</v>
      </c>
      <c r="L1969" s="53">
        <f t="shared" si="405"/>
        <v>94</v>
      </c>
      <c r="M1969" s="53">
        <f t="shared" si="405"/>
        <v>137.91900000000001</v>
      </c>
      <c r="N1969" s="53">
        <f t="shared" si="406"/>
        <v>35.093893129770997</v>
      </c>
    </row>
    <row r="1970" spans="1:14" x14ac:dyDescent="0.2">
      <c r="A1970" s="58">
        <v>27</v>
      </c>
      <c r="B1970" s="61" t="s">
        <v>40</v>
      </c>
      <c r="C1970" s="53">
        <v>24.289492142857142</v>
      </c>
      <c r="D1970" s="53">
        <v>6.0805078571428588</v>
      </c>
      <c r="E1970" s="53">
        <v>6</v>
      </c>
      <c r="F1970" s="53">
        <v>2.2599999999999998</v>
      </c>
      <c r="G1970" s="53">
        <v>0</v>
      </c>
      <c r="H1970" s="53">
        <v>0</v>
      </c>
      <c r="I1970" s="53">
        <f t="shared" si="402"/>
        <v>9.3044349659842602</v>
      </c>
      <c r="J1970" s="53">
        <f t="shared" si="403"/>
        <v>0</v>
      </c>
      <c r="K1970" s="53">
        <f t="shared" si="404"/>
        <v>30.37</v>
      </c>
      <c r="L1970" s="53">
        <f t="shared" si="405"/>
        <v>6</v>
      </c>
      <c r="M1970" s="53">
        <f t="shared" si="405"/>
        <v>2.2599999999999998</v>
      </c>
      <c r="N1970" s="53">
        <f t="shared" si="406"/>
        <v>7.4415541652946979</v>
      </c>
    </row>
    <row r="1971" spans="1:14" x14ac:dyDescent="0.2">
      <c r="A1971" s="58">
        <v>28</v>
      </c>
      <c r="B1971" s="61" t="s">
        <v>41</v>
      </c>
      <c r="C1971" s="53">
        <v>0</v>
      </c>
      <c r="D1971" s="53">
        <v>0</v>
      </c>
      <c r="E1971" s="53">
        <v>0</v>
      </c>
      <c r="F1971" s="53">
        <v>0</v>
      </c>
      <c r="G1971" s="53">
        <v>0</v>
      </c>
      <c r="H1971" s="53">
        <v>0</v>
      </c>
      <c r="I1971" s="53" t="e">
        <f t="shared" si="402"/>
        <v>#DIV/0!</v>
      </c>
      <c r="J1971" s="53" t="e">
        <f t="shared" si="403"/>
        <v>#DIV/0!</v>
      </c>
      <c r="K1971" s="53">
        <f t="shared" si="404"/>
        <v>0</v>
      </c>
      <c r="L1971" s="53">
        <f t="shared" si="405"/>
        <v>0</v>
      </c>
      <c r="M1971" s="53">
        <f t="shared" si="405"/>
        <v>0</v>
      </c>
      <c r="N1971" s="53" t="e">
        <f t="shared" si="406"/>
        <v>#DIV/0!</v>
      </c>
    </row>
    <row r="1972" spans="1:14" x14ac:dyDescent="0.2">
      <c r="A1972" s="58">
        <v>29</v>
      </c>
      <c r="B1972" s="61" t="s">
        <v>42</v>
      </c>
      <c r="C1972" s="53">
        <v>0</v>
      </c>
      <c r="D1972" s="53">
        <v>0</v>
      </c>
      <c r="E1972" s="53">
        <v>0</v>
      </c>
      <c r="F1972" s="53">
        <v>0</v>
      </c>
      <c r="G1972" s="53">
        <v>0</v>
      </c>
      <c r="H1972" s="53">
        <v>0</v>
      </c>
      <c r="I1972" s="53" t="e">
        <f t="shared" si="402"/>
        <v>#DIV/0!</v>
      </c>
      <c r="J1972" s="53" t="e">
        <f t="shared" si="403"/>
        <v>#DIV/0!</v>
      </c>
      <c r="K1972" s="53">
        <f t="shared" si="404"/>
        <v>0</v>
      </c>
      <c r="L1972" s="53">
        <f t="shared" si="405"/>
        <v>0</v>
      </c>
      <c r="M1972" s="53">
        <f t="shared" si="405"/>
        <v>0</v>
      </c>
      <c r="N1972" s="53" t="e">
        <f t="shared" si="406"/>
        <v>#DIV/0!</v>
      </c>
    </row>
    <row r="1973" spans="1:14" x14ac:dyDescent="0.2">
      <c r="A1973" s="58">
        <v>30</v>
      </c>
      <c r="B1973" s="61" t="s">
        <v>43</v>
      </c>
      <c r="C1973" s="53">
        <v>0</v>
      </c>
      <c r="D1973" s="53">
        <v>0</v>
      </c>
      <c r="E1973" s="53">
        <v>0</v>
      </c>
      <c r="F1973" s="53">
        <v>0</v>
      </c>
      <c r="G1973" s="53">
        <v>0</v>
      </c>
      <c r="H1973" s="53">
        <v>0</v>
      </c>
      <c r="I1973" s="53" t="e">
        <f t="shared" si="402"/>
        <v>#DIV/0!</v>
      </c>
      <c r="J1973" s="53" t="e">
        <f t="shared" si="403"/>
        <v>#DIV/0!</v>
      </c>
      <c r="K1973" s="53">
        <f t="shared" si="404"/>
        <v>0</v>
      </c>
      <c r="L1973" s="53">
        <f t="shared" si="405"/>
        <v>0</v>
      </c>
      <c r="M1973" s="53">
        <f t="shared" si="405"/>
        <v>0</v>
      </c>
      <c r="N1973" s="53" t="e">
        <f t="shared" si="406"/>
        <v>#DIV/0!</v>
      </c>
    </row>
    <row r="1974" spans="1:14" x14ac:dyDescent="0.2">
      <c r="A1974" s="58">
        <v>31</v>
      </c>
      <c r="B1974" s="61" t="s">
        <v>44</v>
      </c>
      <c r="C1974" s="53">
        <v>0</v>
      </c>
      <c r="D1974" s="53">
        <v>0</v>
      </c>
      <c r="E1974" s="53">
        <v>0</v>
      </c>
      <c r="F1974" s="53">
        <v>0</v>
      </c>
      <c r="G1974" s="53">
        <v>0</v>
      </c>
      <c r="H1974" s="53">
        <v>0</v>
      </c>
      <c r="I1974" s="53" t="e">
        <f t="shared" si="402"/>
        <v>#DIV/0!</v>
      </c>
      <c r="J1974" s="53" t="e">
        <f t="shared" si="403"/>
        <v>#DIV/0!</v>
      </c>
      <c r="K1974" s="53">
        <f t="shared" si="404"/>
        <v>0</v>
      </c>
      <c r="L1974" s="53">
        <f t="shared" si="405"/>
        <v>0</v>
      </c>
      <c r="M1974" s="53">
        <f t="shared" si="405"/>
        <v>0</v>
      </c>
      <c r="N1974" s="53" t="e">
        <f t="shared" si="406"/>
        <v>#DIV/0!</v>
      </c>
    </row>
    <row r="1975" spans="1:14" x14ac:dyDescent="0.2">
      <c r="A1975" s="58">
        <v>32</v>
      </c>
      <c r="B1975" s="61" t="s">
        <v>45</v>
      </c>
      <c r="C1975" s="53">
        <v>0</v>
      </c>
      <c r="D1975" s="53">
        <v>0</v>
      </c>
      <c r="E1975" s="53">
        <v>0</v>
      </c>
      <c r="F1975" s="53">
        <v>0</v>
      </c>
      <c r="G1975" s="53">
        <v>0</v>
      </c>
      <c r="H1975" s="53">
        <v>0</v>
      </c>
      <c r="I1975" s="53" t="e">
        <f t="shared" si="402"/>
        <v>#DIV/0!</v>
      </c>
      <c r="J1975" s="53" t="e">
        <f t="shared" si="403"/>
        <v>#DIV/0!</v>
      </c>
      <c r="K1975" s="53">
        <f t="shared" si="404"/>
        <v>0</v>
      </c>
      <c r="L1975" s="53">
        <f t="shared" si="405"/>
        <v>0</v>
      </c>
      <c r="M1975" s="53">
        <f t="shared" si="405"/>
        <v>0</v>
      </c>
      <c r="N1975" s="53" t="e">
        <f t="shared" si="406"/>
        <v>#DIV/0!</v>
      </c>
    </row>
    <row r="1976" spans="1:14" x14ac:dyDescent="0.2">
      <c r="A1976" s="58">
        <v>33</v>
      </c>
      <c r="B1976" s="61" t="s">
        <v>46</v>
      </c>
      <c r="C1976" s="53">
        <v>413.53306090909092</v>
      </c>
      <c r="D1976" s="53">
        <v>131.92693909090912</v>
      </c>
      <c r="E1976" s="53">
        <v>197</v>
      </c>
      <c r="F1976" s="53">
        <v>215</v>
      </c>
      <c r="G1976" s="53">
        <v>0</v>
      </c>
      <c r="H1976" s="53">
        <v>0</v>
      </c>
      <c r="I1976" s="53">
        <f t="shared" si="402"/>
        <v>51.991006360496186</v>
      </c>
      <c r="J1976" s="53">
        <f t="shared" si="403"/>
        <v>0</v>
      </c>
      <c r="K1976" s="53">
        <f t="shared" si="404"/>
        <v>545.46</v>
      </c>
      <c r="L1976" s="53">
        <f t="shared" si="405"/>
        <v>197</v>
      </c>
      <c r="M1976" s="53">
        <f t="shared" si="405"/>
        <v>215</v>
      </c>
      <c r="N1976" s="53">
        <f t="shared" si="406"/>
        <v>39.416272503941627</v>
      </c>
    </row>
    <row r="1977" spans="1:14" x14ac:dyDescent="0.2">
      <c r="A1977" s="58">
        <v>34</v>
      </c>
      <c r="B1977" s="61" t="s">
        <v>47</v>
      </c>
      <c r="C1977" s="53">
        <v>0</v>
      </c>
      <c r="D1977" s="53">
        <v>0</v>
      </c>
      <c r="E1977" s="53">
        <v>0</v>
      </c>
      <c r="F1977" s="53">
        <v>0</v>
      </c>
      <c r="G1977" s="53">
        <v>0</v>
      </c>
      <c r="H1977" s="53">
        <v>0</v>
      </c>
      <c r="I1977" s="53" t="e">
        <f t="shared" si="402"/>
        <v>#DIV/0!</v>
      </c>
      <c r="J1977" s="53" t="e">
        <f t="shared" si="403"/>
        <v>#DIV/0!</v>
      </c>
      <c r="K1977" s="53">
        <f t="shared" si="404"/>
        <v>0</v>
      </c>
      <c r="L1977" s="53">
        <f t="shared" si="405"/>
        <v>0</v>
      </c>
      <c r="M1977" s="53">
        <f t="shared" si="405"/>
        <v>0</v>
      </c>
      <c r="N1977" s="53" t="e">
        <f t="shared" si="406"/>
        <v>#DIV/0!</v>
      </c>
    </row>
    <row r="1978" spans="1:14" x14ac:dyDescent="0.2">
      <c r="A1978" s="58">
        <v>35</v>
      </c>
      <c r="B1978" s="61" t="s">
        <v>48</v>
      </c>
      <c r="C1978" s="53">
        <v>0</v>
      </c>
      <c r="D1978" s="53">
        <v>0</v>
      </c>
      <c r="E1978" s="53">
        <v>0</v>
      </c>
      <c r="F1978" s="53">
        <v>0</v>
      </c>
      <c r="G1978" s="53">
        <v>0</v>
      </c>
      <c r="H1978" s="53">
        <v>0</v>
      </c>
      <c r="I1978" s="53" t="e">
        <f t="shared" si="402"/>
        <v>#DIV/0!</v>
      </c>
      <c r="J1978" s="53" t="e">
        <f t="shared" si="403"/>
        <v>#DIV/0!</v>
      </c>
      <c r="K1978" s="53">
        <f t="shared" si="404"/>
        <v>0</v>
      </c>
      <c r="L1978" s="53">
        <f t="shared" si="405"/>
        <v>0</v>
      </c>
      <c r="M1978" s="53">
        <f t="shared" si="405"/>
        <v>0</v>
      </c>
      <c r="N1978" s="53" t="e">
        <f t="shared" si="406"/>
        <v>#DIV/0!</v>
      </c>
    </row>
    <row r="1979" spans="1:14" x14ac:dyDescent="0.2">
      <c r="A1979" s="58">
        <v>36</v>
      </c>
      <c r="B1979" s="61" t="s">
        <v>49</v>
      </c>
      <c r="C1979" s="53">
        <v>0</v>
      </c>
      <c r="D1979" s="53">
        <v>0</v>
      </c>
      <c r="E1979" s="53">
        <v>0</v>
      </c>
      <c r="F1979" s="53">
        <v>0</v>
      </c>
      <c r="G1979" s="53">
        <v>0</v>
      </c>
      <c r="H1979" s="53">
        <v>0</v>
      </c>
      <c r="I1979" s="53" t="e">
        <f t="shared" si="402"/>
        <v>#DIV/0!</v>
      </c>
      <c r="J1979" s="53" t="e">
        <f t="shared" si="403"/>
        <v>#DIV/0!</v>
      </c>
      <c r="K1979" s="53">
        <f t="shared" si="404"/>
        <v>0</v>
      </c>
      <c r="L1979" s="53">
        <f t="shared" si="405"/>
        <v>0</v>
      </c>
      <c r="M1979" s="53">
        <f t="shared" si="405"/>
        <v>0</v>
      </c>
      <c r="N1979" s="53" t="e">
        <f t="shared" si="406"/>
        <v>#DIV/0!</v>
      </c>
    </row>
    <row r="1980" spans="1:14" x14ac:dyDescent="0.2">
      <c r="A1980" s="66"/>
      <c r="B1980" s="67" t="s">
        <v>6</v>
      </c>
      <c r="C1980" s="54">
        <f t="shared" ref="C1980:H1980" si="407">SUM(C1944:C1979)</f>
        <v>178859.5756979514</v>
      </c>
      <c r="D1980" s="54">
        <f t="shared" si="407"/>
        <v>54989.874302048614</v>
      </c>
      <c r="E1980" s="54">
        <f t="shared" si="407"/>
        <v>270690</v>
      </c>
      <c r="F1980" s="54">
        <f t="shared" si="407"/>
        <v>189500.45738000001</v>
      </c>
      <c r="G1980" s="54">
        <f t="shared" si="407"/>
        <v>0</v>
      </c>
      <c r="H1980" s="54">
        <f t="shared" si="407"/>
        <v>0</v>
      </c>
      <c r="I1980" s="54">
        <f t="shared" si="402"/>
        <v>105.9492938192017</v>
      </c>
      <c r="J1980" s="54">
        <f t="shared" si="403"/>
        <v>0</v>
      </c>
      <c r="K1980" s="54">
        <f t="shared" si="404"/>
        <v>233849.45</v>
      </c>
      <c r="L1980" s="54">
        <f t="shared" si="405"/>
        <v>270690</v>
      </c>
      <c r="M1980" s="54">
        <f t="shared" si="405"/>
        <v>189500.45738000001</v>
      </c>
      <c r="N1980" s="54">
        <f t="shared" si="406"/>
        <v>81.03523757699665</v>
      </c>
    </row>
    <row r="1981" spans="1:14" ht="20.25" x14ac:dyDescent="0.2">
      <c r="A1981" s="109" t="s">
        <v>187</v>
      </c>
      <c r="B1981" s="109"/>
      <c r="C1981" s="109"/>
      <c r="D1981" s="109"/>
      <c r="E1981" s="109"/>
      <c r="F1981" s="109"/>
      <c r="G1981" s="109"/>
      <c r="H1981" s="109"/>
      <c r="I1981" s="109"/>
      <c r="J1981" s="109"/>
      <c r="K1981" s="109"/>
      <c r="L1981" s="109"/>
      <c r="M1981" s="109"/>
      <c r="N1981" s="109"/>
    </row>
    <row r="1982" spans="1:14" x14ac:dyDescent="0.2">
      <c r="A1982" s="110"/>
      <c r="B1982" s="110"/>
      <c r="C1982" s="110"/>
      <c r="D1982" s="110"/>
      <c r="E1982" s="110"/>
      <c r="F1982" s="110"/>
      <c r="G1982" s="110"/>
      <c r="H1982" s="110"/>
      <c r="I1982" s="110"/>
      <c r="J1982" s="110"/>
      <c r="K1982" s="110"/>
      <c r="L1982" s="110"/>
      <c r="M1982" s="110"/>
      <c r="N1982" s="110"/>
    </row>
    <row r="1983" spans="1:14" ht="15.75" x14ac:dyDescent="0.2">
      <c r="A1983" s="111" t="str">
        <f>A3</f>
        <v>Disbursements under Crop Loans - 30.09.2020</v>
      </c>
      <c r="B1983" s="111"/>
      <c r="C1983" s="111"/>
      <c r="D1983" s="111"/>
      <c r="E1983" s="111"/>
      <c r="F1983" s="111"/>
      <c r="G1983" s="111"/>
      <c r="H1983" s="111"/>
      <c r="I1983" s="111"/>
      <c r="J1983" s="111"/>
      <c r="K1983" s="111"/>
      <c r="L1983" s="111"/>
      <c r="M1983" s="111"/>
      <c r="N1983" s="111"/>
    </row>
    <row r="1984" spans="1:14" x14ac:dyDescent="0.2">
      <c r="A1984" s="56"/>
      <c r="B1984" s="56"/>
      <c r="C1984" s="56"/>
      <c r="D1984" s="56"/>
      <c r="E1984" s="56"/>
      <c r="F1984" s="56"/>
      <c r="G1984" s="56"/>
      <c r="H1984" s="56"/>
      <c r="I1984" s="56"/>
      <c r="J1984" s="56"/>
      <c r="K1984" s="112" t="s">
        <v>2</v>
      </c>
      <c r="L1984" s="112"/>
      <c r="M1984" s="112"/>
      <c r="N1984" s="112"/>
    </row>
    <row r="1985" spans="1:14" x14ac:dyDescent="0.2">
      <c r="A1985" s="113" t="s">
        <v>3</v>
      </c>
      <c r="B1985" s="113" t="s">
        <v>56</v>
      </c>
      <c r="C1985" s="102" t="str">
        <f>C5</f>
        <v>Crop Loan Target 
ACP 2020-21</v>
      </c>
      <c r="D1985" s="102"/>
      <c r="E1985" s="116" t="str">
        <f>E5</f>
        <v>Cumulative Achievement from 
01.04.2020</v>
      </c>
      <c r="F1985" s="117"/>
      <c r="G1985" s="117"/>
      <c r="H1985" s="118"/>
      <c r="I1985" s="102" t="s">
        <v>5</v>
      </c>
      <c r="J1985" s="102"/>
      <c r="K1985" s="102" t="s">
        <v>6</v>
      </c>
      <c r="L1985" s="102"/>
      <c r="M1985" s="102"/>
      <c r="N1985" s="102"/>
    </row>
    <row r="1986" spans="1:14" x14ac:dyDescent="0.2">
      <c r="A1986" s="114"/>
      <c r="B1986" s="114"/>
      <c r="C1986" s="103" t="s">
        <v>7</v>
      </c>
      <c r="D1986" s="103" t="s">
        <v>8</v>
      </c>
      <c r="E1986" s="105" t="s">
        <v>7</v>
      </c>
      <c r="F1986" s="106"/>
      <c r="G1986" s="105" t="s">
        <v>8</v>
      </c>
      <c r="H1986" s="106"/>
      <c r="I1986" s="103" t="s">
        <v>7</v>
      </c>
      <c r="J1986" s="103" t="s">
        <v>8</v>
      </c>
      <c r="K1986" s="103" t="s">
        <v>9</v>
      </c>
      <c r="L1986" s="107" t="s">
        <v>10</v>
      </c>
      <c r="M1986" s="107"/>
      <c r="N1986" s="103" t="s">
        <v>11</v>
      </c>
    </row>
    <row r="1987" spans="1:14" x14ac:dyDescent="0.2">
      <c r="A1987" s="115"/>
      <c r="B1987" s="115"/>
      <c r="C1987" s="104"/>
      <c r="D1987" s="104"/>
      <c r="E1987" s="57" t="s">
        <v>12</v>
      </c>
      <c r="F1987" s="57" t="s">
        <v>13</v>
      </c>
      <c r="G1987" s="57" t="s">
        <v>12</v>
      </c>
      <c r="H1987" s="57" t="s">
        <v>13</v>
      </c>
      <c r="I1987" s="104"/>
      <c r="J1987" s="104"/>
      <c r="K1987" s="104"/>
      <c r="L1987" s="57" t="s">
        <v>12</v>
      </c>
      <c r="M1987" s="57" t="s">
        <v>13</v>
      </c>
      <c r="N1987" s="104"/>
    </row>
    <row r="1988" spans="1:14" x14ac:dyDescent="0.2">
      <c r="A1988" s="58">
        <v>1</v>
      </c>
      <c r="B1988" s="61" t="s">
        <v>14</v>
      </c>
      <c r="C1988" s="53">
        <v>0</v>
      </c>
      <c r="D1988" s="53">
        <v>0</v>
      </c>
      <c r="E1988" s="53">
        <v>0</v>
      </c>
      <c r="F1988" s="53">
        <v>0</v>
      </c>
      <c r="G1988" s="53">
        <v>0</v>
      </c>
      <c r="H1988" s="53">
        <v>0</v>
      </c>
      <c r="I1988" s="53" t="e">
        <f t="shared" ref="I1988:I2003" si="408">(F1988/C1988)*100</f>
        <v>#DIV/0!</v>
      </c>
      <c r="J1988" s="53" t="e">
        <f t="shared" ref="J1988:J2003" si="409">(H1988/D1988)*100</f>
        <v>#DIV/0!</v>
      </c>
      <c r="K1988" s="53">
        <f t="shared" ref="K1988:K2003" si="410">C1988+D1988</f>
        <v>0</v>
      </c>
      <c r="L1988" s="53">
        <f t="shared" ref="L1988:M2003" si="411">E1988+G1988</f>
        <v>0</v>
      </c>
      <c r="M1988" s="53">
        <f t="shared" si="411"/>
        <v>0</v>
      </c>
      <c r="N1988" s="53" t="e">
        <f t="shared" ref="N1988:N2003" si="412">(M1988/K1988)*100</f>
        <v>#DIV/0!</v>
      </c>
    </row>
    <row r="1989" spans="1:14" x14ac:dyDescent="0.2">
      <c r="A1989" s="58">
        <v>2</v>
      </c>
      <c r="B1989" s="61" t="s">
        <v>15</v>
      </c>
      <c r="C1989" s="53">
        <v>11400</v>
      </c>
      <c r="D1989" s="53">
        <v>600</v>
      </c>
      <c r="E1989" s="53">
        <v>12815</v>
      </c>
      <c r="F1989" s="53">
        <v>11764</v>
      </c>
      <c r="G1989" s="53">
        <v>0</v>
      </c>
      <c r="H1989" s="53">
        <v>0</v>
      </c>
      <c r="I1989" s="53">
        <f t="shared" si="408"/>
        <v>103.19298245614034</v>
      </c>
      <c r="J1989" s="53">
        <f t="shared" si="409"/>
        <v>0</v>
      </c>
      <c r="K1989" s="53">
        <f t="shared" si="410"/>
        <v>12000</v>
      </c>
      <c r="L1989" s="53">
        <f t="shared" si="411"/>
        <v>12815</v>
      </c>
      <c r="M1989" s="53">
        <f t="shared" si="411"/>
        <v>11764</v>
      </c>
      <c r="N1989" s="53">
        <f t="shared" si="412"/>
        <v>98.033333333333331</v>
      </c>
    </row>
    <row r="1990" spans="1:14" x14ac:dyDescent="0.2">
      <c r="A1990" s="58">
        <v>3</v>
      </c>
      <c r="B1990" s="61" t="s">
        <v>16</v>
      </c>
      <c r="C1990" s="53">
        <v>1440</v>
      </c>
      <c r="D1990" s="53">
        <v>360</v>
      </c>
      <c r="E1990" s="53">
        <v>1422</v>
      </c>
      <c r="F1990" s="53">
        <v>1691.5439024999912</v>
      </c>
      <c r="G1990" s="53">
        <v>0</v>
      </c>
      <c r="H1990" s="53">
        <v>0</v>
      </c>
      <c r="I1990" s="53">
        <f t="shared" si="408"/>
        <v>117.46832656249939</v>
      </c>
      <c r="J1990" s="53">
        <f t="shared" si="409"/>
        <v>0</v>
      </c>
      <c r="K1990" s="53">
        <f t="shared" si="410"/>
        <v>1800</v>
      </c>
      <c r="L1990" s="53">
        <f t="shared" si="411"/>
        <v>1422</v>
      </c>
      <c r="M1990" s="53">
        <f t="shared" si="411"/>
        <v>1691.5439024999912</v>
      </c>
      <c r="N1990" s="53">
        <f t="shared" si="412"/>
        <v>93.974661249999514</v>
      </c>
    </row>
    <row r="1991" spans="1:14" x14ac:dyDescent="0.2">
      <c r="A1991" s="58">
        <v>4</v>
      </c>
      <c r="B1991" s="61" t="s">
        <v>17</v>
      </c>
      <c r="C1991" s="53">
        <v>0</v>
      </c>
      <c r="D1991" s="53">
        <v>0</v>
      </c>
      <c r="E1991" s="53">
        <v>0</v>
      </c>
      <c r="F1991" s="53">
        <v>0</v>
      </c>
      <c r="G1991" s="53">
        <v>0</v>
      </c>
      <c r="H1991" s="53">
        <v>0</v>
      </c>
      <c r="I1991" s="53" t="e">
        <f t="shared" si="408"/>
        <v>#DIV/0!</v>
      </c>
      <c r="J1991" s="53" t="e">
        <f t="shared" si="409"/>
        <v>#DIV/0!</v>
      </c>
      <c r="K1991" s="53">
        <f t="shared" si="410"/>
        <v>0</v>
      </c>
      <c r="L1991" s="53">
        <f t="shared" si="411"/>
        <v>0</v>
      </c>
      <c r="M1991" s="53">
        <f t="shared" si="411"/>
        <v>0</v>
      </c>
      <c r="N1991" s="53" t="e">
        <f t="shared" si="412"/>
        <v>#DIV/0!</v>
      </c>
    </row>
    <row r="1992" spans="1:14" x14ac:dyDescent="0.2">
      <c r="A1992" s="58">
        <v>5</v>
      </c>
      <c r="B1992" s="61" t="s">
        <v>18</v>
      </c>
      <c r="C1992" s="53">
        <v>0</v>
      </c>
      <c r="D1992" s="53">
        <v>0</v>
      </c>
      <c r="E1992" s="53">
        <v>0</v>
      </c>
      <c r="F1992" s="53">
        <v>0</v>
      </c>
      <c r="G1992" s="53">
        <v>0</v>
      </c>
      <c r="H1992" s="53">
        <v>0</v>
      </c>
      <c r="I1992" s="53" t="e">
        <f t="shared" si="408"/>
        <v>#DIV/0!</v>
      </c>
      <c r="J1992" s="53" t="e">
        <f t="shared" si="409"/>
        <v>#DIV/0!</v>
      </c>
      <c r="K1992" s="53">
        <f t="shared" si="410"/>
        <v>0</v>
      </c>
      <c r="L1992" s="53">
        <f t="shared" si="411"/>
        <v>0</v>
      </c>
      <c r="M1992" s="53">
        <f t="shared" si="411"/>
        <v>0</v>
      </c>
      <c r="N1992" s="53" t="e">
        <f t="shared" si="412"/>
        <v>#DIV/0!</v>
      </c>
    </row>
    <row r="1993" spans="1:14" x14ac:dyDescent="0.2">
      <c r="A1993" s="58">
        <v>6</v>
      </c>
      <c r="B1993" s="61" t="s">
        <v>19</v>
      </c>
      <c r="C1993" s="53">
        <v>3369.195301350313</v>
      </c>
      <c r="D1993" s="53">
        <v>230.804698649687</v>
      </c>
      <c r="E1993" s="53">
        <v>4080</v>
      </c>
      <c r="F1993" s="53">
        <v>3234</v>
      </c>
      <c r="G1993" s="53">
        <v>0</v>
      </c>
      <c r="H1993" s="53">
        <v>0</v>
      </c>
      <c r="I1993" s="53">
        <f t="shared" si="408"/>
        <v>95.987311827956987</v>
      </c>
      <c r="J1993" s="53">
        <f t="shared" si="409"/>
        <v>0</v>
      </c>
      <c r="K1993" s="53">
        <f t="shared" si="410"/>
        <v>3600</v>
      </c>
      <c r="L1993" s="53">
        <f t="shared" si="411"/>
        <v>4080</v>
      </c>
      <c r="M1993" s="53">
        <f t="shared" si="411"/>
        <v>3234</v>
      </c>
      <c r="N1993" s="53">
        <f t="shared" si="412"/>
        <v>89.833333333333329</v>
      </c>
    </row>
    <row r="1994" spans="1:14" x14ac:dyDescent="0.2">
      <c r="A1994" s="58">
        <v>7</v>
      </c>
      <c r="B1994" s="61" t="s">
        <v>20</v>
      </c>
      <c r="C1994" s="53">
        <v>38970.031678445492</v>
      </c>
      <c r="D1994" s="53">
        <v>4329.9683215545083</v>
      </c>
      <c r="E1994" s="53">
        <v>26181</v>
      </c>
      <c r="F1994" s="53">
        <v>25277</v>
      </c>
      <c r="G1994" s="53">
        <v>0</v>
      </c>
      <c r="H1994" s="53">
        <v>0</v>
      </c>
      <c r="I1994" s="53">
        <f t="shared" si="408"/>
        <v>64.862662182491448</v>
      </c>
      <c r="J1994" s="53">
        <f t="shared" si="409"/>
        <v>0</v>
      </c>
      <c r="K1994" s="53">
        <f t="shared" si="410"/>
        <v>43300</v>
      </c>
      <c r="L1994" s="53">
        <f t="shared" si="411"/>
        <v>26181</v>
      </c>
      <c r="M1994" s="53">
        <f t="shared" si="411"/>
        <v>25277</v>
      </c>
      <c r="N1994" s="53">
        <f t="shared" si="412"/>
        <v>58.376443418013857</v>
      </c>
    </row>
    <row r="1995" spans="1:14" x14ac:dyDescent="0.2">
      <c r="A1995" s="58">
        <v>8</v>
      </c>
      <c r="B1995" s="61" t="s">
        <v>21</v>
      </c>
      <c r="C1995" s="53">
        <v>9151.7857142857138</v>
      </c>
      <c r="D1995" s="53">
        <v>1098.2142857142862</v>
      </c>
      <c r="E1995" s="53">
        <v>6708</v>
      </c>
      <c r="F1995" s="53">
        <v>7100.8866700000817</v>
      </c>
      <c r="G1995" s="53">
        <v>0</v>
      </c>
      <c r="H1995" s="53">
        <v>0</v>
      </c>
      <c r="I1995" s="53">
        <f t="shared" si="408"/>
        <v>77.590176296586264</v>
      </c>
      <c r="J1995" s="53">
        <f t="shared" si="409"/>
        <v>0</v>
      </c>
      <c r="K1995" s="53">
        <f t="shared" si="410"/>
        <v>10250</v>
      </c>
      <c r="L1995" s="53">
        <f t="shared" si="411"/>
        <v>6708</v>
      </c>
      <c r="M1995" s="53">
        <f t="shared" si="411"/>
        <v>7100.8866700000817</v>
      </c>
      <c r="N1995" s="53">
        <f t="shared" si="412"/>
        <v>69.276943121952016</v>
      </c>
    </row>
    <row r="1996" spans="1:14" x14ac:dyDescent="0.2">
      <c r="A1996" s="58">
        <v>9</v>
      </c>
      <c r="B1996" s="61" t="s">
        <v>22</v>
      </c>
      <c r="C1996" s="53">
        <v>0</v>
      </c>
      <c r="D1996" s="53">
        <v>0</v>
      </c>
      <c r="E1996" s="53">
        <v>0</v>
      </c>
      <c r="F1996" s="53">
        <v>0</v>
      </c>
      <c r="G1996" s="53">
        <v>0</v>
      </c>
      <c r="H1996" s="53">
        <v>0</v>
      </c>
      <c r="I1996" s="53" t="e">
        <f t="shared" si="408"/>
        <v>#DIV/0!</v>
      </c>
      <c r="J1996" s="53" t="e">
        <f t="shared" si="409"/>
        <v>#DIV/0!</v>
      </c>
      <c r="K1996" s="53">
        <f t="shared" si="410"/>
        <v>0</v>
      </c>
      <c r="L1996" s="53">
        <f t="shared" si="411"/>
        <v>0</v>
      </c>
      <c r="M1996" s="53">
        <f t="shared" si="411"/>
        <v>0</v>
      </c>
      <c r="N1996" s="53" t="e">
        <f t="shared" si="412"/>
        <v>#DIV/0!</v>
      </c>
    </row>
    <row r="1997" spans="1:14" x14ac:dyDescent="0.2">
      <c r="A1997" s="58">
        <v>10</v>
      </c>
      <c r="B1997" s="61" t="s">
        <v>23</v>
      </c>
      <c r="C1997" s="53">
        <v>2215.4699939698494</v>
      </c>
      <c r="D1997" s="53">
        <v>392.97000603015067</v>
      </c>
      <c r="E1997" s="53">
        <v>5346</v>
      </c>
      <c r="F1997" s="53">
        <v>3815.43</v>
      </c>
      <c r="G1997" s="53">
        <v>0</v>
      </c>
      <c r="H1997" s="53">
        <v>0</v>
      </c>
      <c r="I1997" s="53">
        <f t="shared" si="408"/>
        <v>172.21763374746587</v>
      </c>
      <c r="J1997" s="53">
        <f t="shared" si="409"/>
        <v>0</v>
      </c>
      <c r="K1997" s="53">
        <f t="shared" si="410"/>
        <v>2608.44</v>
      </c>
      <c r="L1997" s="53">
        <f t="shared" si="411"/>
        <v>5346</v>
      </c>
      <c r="M1997" s="53">
        <f t="shared" si="411"/>
        <v>3815.43</v>
      </c>
      <c r="N1997" s="53">
        <f t="shared" si="412"/>
        <v>146.27248470350094</v>
      </c>
    </row>
    <row r="1998" spans="1:14" x14ac:dyDescent="0.2">
      <c r="A1998" s="58">
        <v>11</v>
      </c>
      <c r="B1998" s="61" t="s">
        <v>24</v>
      </c>
      <c r="C1998" s="53">
        <v>2807.9279999999999</v>
      </c>
      <c r="D1998" s="53">
        <v>311.99200000000019</v>
      </c>
      <c r="E1998" s="53">
        <v>5398</v>
      </c>
      <c r="F1998" s="53">
        <v>4165.4711099999768</v>
      </c>
      <c r="G1998" s="53">
        <v>0</v>
      </c>
      <c r="H1998" s="53">
        <v>0</v>
      </c>
      <c r="I1998" s="53">
        <f t="shared" si="408"/>
        <v>148.34679201176016</v>
      </c>
      <c r="J1998" s="53">
        <f t="shared" si="409"/>
        <v>0</v>
      </c>
      <c r="K1998" s="53">
        <f t="shared" si="410"/>
        <v>3119.92</v>
      </c>
      <c r="L1998" s="53">
        <f t="shared" si="411"/>
        <v>5398</v>
      </c>
      <c r="M1998" s="53">
        <f t="shared" si="411"/>
        <v>4165.4711099999768</v>
      </c>
      <c r="N1998" s="53">
        <f t="shared" si="412"/>
        <v>133.51211281058414</v>
      </c>
    </row>
    <row r="1999" spans="1:14" x14ac:dyDescent="0.2">
      <c r="A1999" s="58">
        <v>12</v>
      </c>
      <c r="B1999" s="61" t="s">
        <v>25</v>
      </c>
      <c r="C1999" s="53">
        <v>0</v>
      </c>
      <c r="D1999" s="53">
        <v>0</v>
      </c>
      <c r="E1999" s="53">
        <v>0</v>
      </c>
      <c r="F1999" s="53">
        <v>0</v>
      </c>
      <c r="G1999" s="53">
        <v>0</v>
      </c>
      <c r="H1999" s="53">
        <v>0</v>
      </c>
      <c r="I1999" s="53" t="e">
        <f t="shared" si="408"/>
        <v>#DIV/0!</v>
      </c>
      <c r="J1999" s="53" t="e">
        <f t="shared" si="409"/>
        <v>#DIV/0!</v>
      </c>
      <c r="K1999" s="53">
        <f t="shared" si="410"/>
        <v>0</v>
      </c>
      <c r="L1999" s="53">
        <f t="shared" si="411"/>
        <v>0</v>
      </c>
      <c r="M1999" s="53">
        <f t="shared" si="411"/>
        <v>0</v>
      </c>
      <c r="N1999" s="53" t="e">
        <f t="shared" si="412"/>
        <v>#DIV/0!</v>
      </c>
    </row>
    <row r="2000" spans="1:14" x14ac:dyDescent="0.2">
      <c r="A2000" s="58">
        <v>13</v>
      </c>
      <c r="B2000" s="61" t="s">
        <v>26</v>
      </c>
      <c r="C2000" s="53">
        <v>0</v>
      </c>
      <c r="D2000" s="53">
        <v>0</v>
      </c>
      <c r="E2000" s="53">
        <v>0</v>
      </c>
      <c r="F2000" s="53">
        <v>0</v>
      </c>
      <c r="G2000" s="53">
        <v>0</v>
      </c>
      <c r="H2000" s="53">
        <v>0</v>
      </c>
      <c r="I2000" s="53" t="e">
        <f t="shared" si="408"/>
        <v>#DIV/0!</v>
      </c>
      <c r="J2000" s="53" t="e">
        <f t="shared" si="409"/>
        <v>#DIV/0!</v>
      </c>
      <c r="K2000" s="53">
        <f t="shared" si="410"/>
        <v>0</v>
      </c>
      <c r="L2000" s="53">
        <f t="shared" si="411"/>
        <v>0</v>
      </c>
      <c r="M2000" s="53">
        <f t="shared" si="411"/>
        <v>0</v>
      </c>
      <c r="N2000" s="53" t="e">
        <f t="shared" si="412"/>
        <v>#DIV/0!</v>
      </c>
    </row>
    <row r="2001" spans="1:14" x14ac:dyDescent="0.2">
      <c r="A2001" s="58">
        <v>14</v>
      </c>
      <c r="B2001" s="61" t="s">
        <v>27</v>
      </c>
      <c r="C2001" s="53">
        <v>0</v>
      </c>
      <c r="D2001" s="53">
        <v>0</v>
      </c>
      <c r="E2001" s="53">
        <v>0</v>
      </c>
      <c r="F2001" s="53">
        <v>0</v>
      </c>
      <c r="G2001" s="53">
        <v>0</v>
      </c>
      <c r="H2001" s="53">
        <v>0</v>
      </c>
      <c r="I2001" s="53" t="e">
        <f t="shared" si="408"/>
        <v>#DIV/0!</v>
      </c>
      <c r="J2001" s="53" t="e">
        <f t="shared" si="409"/>
        <v>#DIV/0!</v>
      </c>
      <c r="K2001" s="53">
        <f t="shared" si="410"/>
        <v>0</v>
      </c>
      <c r="L2001" s="53">
        <f t="shared" si="411"/>
        <v>0</v>
      </c>
      <c r="M2001" s="53">
        <f t="shared" si="411"/>
        <v>0</v>
      </c>
      <c r="N2001" s="53" t="e">
        <f t="shared" si="412"/>
        <v>#DIV/0!</v>
      </c>
    </row>
    <row r="2002" spans="1:14" x14ac:dyDescent="0.2">
      <c r="A2002" s="58">
        <v>15</v>
      </c>
      <c r="B2002" s="61" t="s">
        <v>28</v>
      </c>
      <c r="C2002" s="53">
        <v>1469.9992887731144</v>
      </c>
      <c r="D2002" s="53">
        <v>1470.0007112268856</v>
      </c>
      <c r="E2002" s="53">
        <v>318</v>
      </c>
      <c r="F2002" s="53">
        <v>408.12693000000024</v>
      </c>
      <c r="G2002" s="53">
        <v>0</v>
      </c>
      <c r="H2002" s="53">
        <v>0</v>
      </c>
      <c r="I2002" s="53">
        <f t="shared" si="408"/>
        <v>27.763750167568428</v>
      </c>
      <c r="J2002" s="53">
        <f t="shared" si="409"/>
        <v>0</v>
      </c>
      <c r="K2002" s="53">
        <f t="shared" si="410"/>
        <v>2940</v>
      </c>
      <c r="L2002" s="53">
        <f t="shared" si="411"/>
        <v>318</v>
      </c>
      <c r="M2002" s="53">
        <f t="shared" si="411"/>
        <v>408.12693000000024</v>
      </c>
      <c r="N2002" s="53">
        <f t="shared" si="412"/>
        <v>13.881868367346947</v>
      </c>
    </row>
    <row r="2003" spans="1:14" x14ac:dyDescent="0.2">
      <c r="A2003" s="58">
        <v>16</v>
      </c>
      <c r="B2003" s="61" t="s">
        <v>29</v>
      </c>
      <c r="C2003" s="53">
        <v>0</v>
      </c>
      <c r="D2003" s="53">
        <v>0</v>
      </c>
      <c r="E2003" s="53">
        <v>0</v>
      </c>
      <c r="F2003" s="53">
        <v>0</v>
      </c>
      <c r="G2003" s="53">
        <v>0</v>
      </c>
      <c r="H2003" s="53">
        <v>0</v>
      </c>
      <c r="I2003" s="53" t="e">
        <f t="shared" si="408"/>
        <v>#DIV/0!</v>
      </c>
      <c r="J2003" s="53" t="e">
        <f t="shared" si="409"/>
        <v>#DIV/0!</v>
      </c>
      <c r="K2003" s="53">
        <f t="shared" si="410"/>
        <v>0</v>
      </c>
      <c r="L2003" s="53">
        <f t="shared" si="411"/>
        <v>0</v>
      </c>
      <c r="M2003" s="53">
        <f t="shared" si="411"/>
        <v>0</v>
      </c>
      <c r="N2003" s="53" t="e">
        <f t="shared" si="412"/>
        <v>#DIV/0!</v>
      </c>
    </row>
    <row r="2004" spans="1:14" x14ac:dyDescent="0.2">
      <c r="A2004" s="58">
        <v>17</v>
      </c>
      <c r="B2004" s="61" t="s">
        <v>30</v>
      </c>
      <c r="C2004" s="53">
        <v>0</v>
      </c>
      <c r="D2004" s="53">
        <v>0</v>
      </c>
      <c r="E2004" s="53">
        <v>0</v>
      </c>
      <c r="F2004" s="53">
        <v>0</v>
      </c>
      <c r="G2004" s="53">
        <v>0</v>
      </c>
      <c r="H2004" s="53">
        <v>0</v>
      </c>
      <c r="I2004" s="53" t="e">
        <f>(F2004/C2004)*100</f>
        <v>#DIV/0!</v>
      </c>
      <c r="J2004" s="53" t="e">
        <f>(H2004/D2004)*100</f>
        <v>#DIV/0!</v>
      </c>
      <c r="K2004" s="53">
        <f>C2004+D2004</f>
        <v>0</v>
      </c>
      <c r="L2004" s="53">
        <f>E2004+G2004</f>
        <v>0</v>
      </c>
      <c r="M2004" s="53">
        <f>F2004+H2004</f>
        <v>0</v>
      </c>
      <c r="N2004" s="53" t="e">
        <f>(M2004/K2004)*100</f>
        <v>#DIV/0!</v>
      </c>
    </row>
    <row r="2005" spans="1:14" x14ac:dyDescent="0.2">
      <c r="A2005" s="58">
        <v>18</v>
      </c>
      <c r="B2005" s="65" t="s">
        <v>31</v>
      </c>
      <c r="C2005" s="53">
        <v>0</v>
      </c>
      <c r="D2005" s="53">
        <v>0</v>
      </c>
      <c r="E2005" s="53">
        <v>0</v>
      </c>
      <c r="F2005" s="53">
        <v>0</v>
      </c>
      <c r="G2005" s="53">
        <v>0</v>
      </c>
      <c r="H2005" s="53">
        <v>0</v>
      </c>
      <c r="I2005" s="53" t="e">
        <f>(F2005/C2005)*100</f>
        <v>#DIV/0!</v>
      </c>
      <c r="J2005" s="53" t="e">
        <f>(H2005/D2005)*100</f>
        <v>#DIV/0!</v>
      </c>
      <c r="K2005" s="53">
        <f>C2005+D2005</f>
        <v>0</v>
      </c>
      <c r="L2005" s="53">
        <f>E2005+G2005</f>
        <v>0</v>
      </c>
      <c r="M2005" s="53">
        <f>F2005+H2005</f>
        <v>0</v>
      </c>
      <c r="N2005" s="53" t="e">
        <f>(M2005/K2005)*100</f>
        <v>#DIV/0!</v>
      </c>
    </row>
    <row r="2006" spans="1:14" x14ac:dyDescent="0.2">
      <c r="A2006" s="58">
        <v>19</v>
      </c>
      <c r="B2006" s="61" t="s">
        <v>32</v>
      </c>
      <c r="C2006" s="53">
        <v>2436</v>
      </c>
      <c r="D2006" s="53">
        <v>364</v>
      </c>
      <c r="E2006" s="53">
        <v>1799</v>
      </c>
      <c r="F2006" s="53">
        <v>2165.2996199999839</v>
      </c>
      <c r="G2006" s="53">
        <v>0</v>
      </c>
      <c r="H2006" s="53">
        <v>0</v>
      </c>
      <c r="I2006" s="53">
        <f t="shared" ref="I2006:I2010" si="413">(F2006/C2006)*100</f>
        <v>88.887504926107709</v>
      </c>
      <c r="J2006" s="53">
        <f t="shared" ref="J2006:J2010" si="414">(H2006/D2006)*100</f>
        <v>0</v>
      </c>
      <c r="K2006" s="53">
        <f t="shared" ref="K2006:K2010" si="415">C2006+D2006</f>
        <v>2800</v>
      </c>
      <c r="L2006" s="53">
        <f t="shared" ref="L2006:M2010" si="416">E2006+G2006</f>
        <v>1799</v>
      </c>
      <c r="M2006" s="53">
        <f t="shared" si="416"/>
        <v>2165.2996199999839</v>
      </c>
      <c r="N2006" s="53">
        <f t="shared" ref="N2006:N2010" si="417">(M2006/K2006)*100</f>
        <v>77.332129285713719</v>
      </c>
    </row>
    <row r="2007" spans="1:14" x14ac:dyDescent="0.2">
      <c r="A2007" s="58">
        <v>20</v>
      </c>
      <c r="B2007" s="61" t="s">
        <v>33</v>
      </c>
      <c r="C2007" s="53">
        <v>0</v>
      </c>
      <c r="D2007" s="53">
        <v>0</v>
      </c>
      <c r="E2007" s="53">
        <v>0</v>
      </c>
      <c r="F2007" s="53">
        <v>0</v>
      </c>
      <c r="G2007" s="53">
        <v>0</v>
      </c>
      <c r="H2007" s="53">
        <v>0</v>
      </c>
      <c r="I2007" s="53" t="e">
        <f t="shared" si="413"/>
        <v>#DIV/0!</v>
      </c>
      <c r="J2007" s="53" t="e">
        <f t="shared" si="414"/>
        <v>#DIV/0!</v>
      </c>
      <c r="K2007" s="53">
        <f t="shared" si="415"/>
        <v>0</v>
      </c>
      <c r="L2007" s="53">
        <f t="shared" si="416"/>
        <v>0</v>
      </c>
      <c r="M2007" s="53">
        <f t="shared" si="416"/>
        <v>0</v>
      </c>
      <c r="N2007" s="53" t="e">
        <f t="shared" si="417"/>
        <v>#DIV/0!</v>
      </c>
    </row>
    <row r="2008" spans="1:14" x14ac:dyDescent="0.2">
      <c r="A2008" s="58">
        <v>21</v>
      </c>
      <c r="B2008" s="61" t="s">
        <v>34</v>
      </c>
      <c r="C2008" s="53">
        <v>0</v>
      </c>
      <c r="D2008" s="53">
        <v>0</v>
      </c>
      <c r="E2008" s="53">
        <v>0</v>
      </c>
      <c r="F2008" s="53">
        <v>0</v>
      </c>
      <c r="G2008" s="53">
        <v>0</v>
      </c>
      <c r="H2008" s="53">
        <v>0</v>
      </c>
      <c r="I2008" s="53" t="e">
        <f t="shared" si="413"/>
        <v>#DIV/0!</v>
      </c>
      <c r="J2008" s="53" t="e">
        <f t="shared" si="414"/>
        <v>#DIV/0!</v>
      </c>
      <c r="K2008" s="53">
        <f t="shared" si="415"/>
        <v>0</v>
      </c>
      <c r="L2008" s="53">
        <f t="shared" si="416"/>
        <v>0</v>
      </c>
      <c r="M2008" s="53">
        <f t="shared" si="416"/>
        <v>0</v>
      </c>
      <c r="N2008" s="53" t="e">
        <f t="shared" si="417"/>
        <v>#DIV/0!</v>
      </c>
    </row>
    <row r="2009" spans="1:14" x14ac:dyDescent="0.2">
      <c r="A2009" s="58">
        <v>22</v>
      </c>
      <c r="B2009" s="61" t="s">
        <v>35</v>
      </c>
      <c r="C2009" s="53">
        <v>0</v>
      </c>
      <c r="D2009" s="53">
        <v>0</v>
      </c>
      <c r="E2009" s="53">
        <v>0</v>
      </c>
      <c r="F2009" s="53">
        <v>0</v>
      </c>
      <c r="G2009" s="53">
        <v>0</v>
      </c>
      <c r="H2009" s="53">
        <v>0</v>
      </c>
      <c r="I2009" s="53" t="e">
        <f t="shared" si="413"/>
        <v>#DIV/0!</v>
      </c>
      <c r="J2009" s="53" t="e">
        <f t="shared" si="414"/>
        <v>#DIV/0!</v>
      </c>
      <c r="K2009" s="53">
        <f t="shared" si="415"/>
        <v>0</v>
      </c>
      <c r="L2009" s="53">
        <f t="shared" si="416"/>
        <v>0</v>
      </c>
      <c r="M2009" s="53">
        <f t="shared" si="416"/>
        <v>0</v>
      </c>
      <c r="N2009" s="53" t="e">
        <f t="shared" si="417"/>
        <v>#DIV/0!</v>
      </c>
    </row>
    <row r="2010" spans="1:14" x14ac:dyDescent="0.2">
      <c r="A2010" s="58">
        <v>23</v>
      </c>
      <c r="B2010" s="61" t="s">
        <v>36</v>
      </c>
      <c r="C2010" s="53">
        <v>0</v>
      </c>
      <c r="D2010" s="53">
        <v>0</v>
      </c>
      <c r="E2010" s="53">
        <v>0</v>
      </c>
      <c r="F2010" s="53">
        <v>0</v>
      </c>
      <c r="G2010" s="53">
        <v>0</v>
      </c>
      <c r="H2010" s="53">
        <v>0</v>
      </c>
      <c r="I2010" s="53" t="e">
        <f t="shared" si="413"/>
        <v>#DIV/0!</v>
      </c>
      <c r="J2010" s="53" t="e">
        <f t="shared" si="414"/>
        <v>#DIV/0!</v>
      </c>
      <c r="K2010" s="53">
        <f t="shared" si="415"/>
        <v>0</v>
      </c>
      <c r="L2010" s="53">
        <f t="shared" si="416"/>
        <v>0</v>
      </c>
      <c r="M2010" s="53">
        <f t="shared" si="416"/>
        <v>0</v>
      </c>
      <c r="N2010" s="53" t="e">
        <f t="shared" si="417"/>
        <v>#DIV/0!</v>
      </c>
    </row>
    <row r="2011" spans="1:14" x14ac:dyDescent="0.2">
      <c r="A2011" s="58">
        <v>24</v>
      </c>
      <c r="B2011" s="59" t="s">
        <v>37</v>
      </c>
      <c r="C2011" s="53">
        <v>0</v>
      </c>
      <c r="D2011" s="53">
        <v>0</v>
      </c>
      <c r="E2011" s="53">
        <v>0</v>
      </c>
      <c r="F2011" s="53">
        <v>0</v>
      </c>
      <c r="G2011" s="53">
        <v>0</v>
      </c>
      <c r="H2011" s="53">
        <v>0</v>
      </c>
      <c r="I2011" s="53" t="e">
        <f>(F2011/C2011)*100</f>
        <v>#DIV/0!</v>
      </c>
      <c r="J2011" s="53" t="e">
        <f>(H2011/D2011)*100</f>
        <v>#DIV/0!</v>
      </c>
      <c r="K2011" s="53">
        <f>C2011+D2011</f>
        <v>0</v>
      </c>
      <c r="L2011" s="53">
        <f>E2011+G2011</f>
        <v>0</v>
      </c>
      <c r="M2011" s="53">
        <f>F2011+H2011</f>
        <v>0</v>
      </c>
      <c r="N2011" s="53" t="e">
        <f>(M2011/K2011)*100</f>
        <v>#DIV/0!</v>
      </c>
    </row>
    <row r="2012" spans="1:14" x14ac:dyDescent="0.2">
      <c r="A2012" s="58">
        <v>25</v>
      </c>
      <c r="B2012" s="61" t="s">
        <v>38</v>
      </c>
      <c r="C2012" s="53">
        <v>0</v>
      </c>
      <c r="D2012" s="53">
        <v>0</v>
      </c>
      <c r="E2012" s="53">
        <v>0</v>
      </c>
      <c r="F2012" s="53">
        <v>0</v>
      </c>
      <c r="G2012" s="53">
        <v>0</v>
      </c>
      <c r="H2012" s="53">
        <v>0</v>
      </c>
      <c r="I2012" s="53" t="e">
        <f t="shared" ref="I2012:I2024" si="418">(F2012/C2012)*100</f>
        <v>#DIV/0!</v>
      </c>
      <c r="J2012" s="53" t="e">
        <f t="shared" ref="J2012:J2024" si="419">(H2012/D2012)*100</f>
        <v>#DIV/0!</v>
      </c>
      <c r="K2012" s="53">
        <f t="shared" ref="K2012:K2024" si="420">C2012+D2012</f>
        <v>0</v>
      </c>
      <c r="L2012" s="53">
        <f t="shared" ref="L2012:M2024" si="421">E2012+G2012</f>
        <v>0</v>
      </c>
      <c r="M2012" s="53">
        <f t="shared" si="421"/>
        <v>0</v>
      </c>
      <c r="N2012" s="53" t="e">
        <f t="shared" ref="N2012:N2024" si="422">(M2012/K2012)*100</f>
        <v>#DIV/0!</v>
      </c>
    </row>
    <row r="2013" spans="1:14" x14ac:dyDescent="0.2">
      <c r="A2013" s="58">
        <v>26</v>
      </c>
      <c r="B2013" s="61" t="s">
        <v>39</v>
      </c>
      <c r="C2013" s="53">
        <v>0</v>
      </c>
      <c r="D2013" s="53">
        <v>0</v>
      </c>
      <c r="E2013" s="53">
        <v>0</v>
      </c>
      <c r="F2013" s="53">
        <v>0</v>
      </c>
      <c r="G2013" s="53">
        <v>0</v>
      </c>
      <c r="H2013" s="53">
        <v>0</v>
      </c>
      <c r="I2013" s="53" t="e">
        <f t="shared" si="418"/>
        <v>#DIV/0!</v>
      </c>
      <c r="J2013" s="53" t="e">
        <f t="shared" si="419"/>
        <v>#DIV/0!</v>
      </c>
      <c r="K2013" s="53">
        <f t="shared" si="420"/>
        <v>0</v>
      </c>
      <c r="L2013" s="53">
        <f t="shared" si="421"/>
        <v>0</v>
      </c>
      <c r="M2013" s="53">
        <f t="shared" si="421"/>
        <v>0</v>
      </c>
      <c r="N2013" s="53" t="e">
        <f t="shared" si="422"/>
        <v>#DIV/0!</v>
      </c>
    </row>
    <row r="2014" spans="1:14" x14ac:dyDescent="0.2">
      <c r="A2014" s="58">
        <v>27</v>
      </c>
      <c r="B2014" s="61" t="s">
        <v>40</v>
      </c>
      <c r="C2014" s="53">
        <v>0</v>
      </c>
      <c r="D2014" s="53">
        <v>0</v>
      </c>
      <c r="E2014" s="53">
        <v>0</v>
      </c>
      <c r="F2014" s="53">
        <v>0</v>
      </c>
      <c r="G2014" s="53">
        <v>0</v>
      </c>
      <c r="H2014" s="53">
        <v>0</v>
      </c>
      <c r="I2014" s="53" t="e">
        <f t="shared" si="418"/>
        <v>#DIV/0!</v>
      </c>
      <c r="J2014" s="53" t="e">
        <f t="shared" si="419"/>
        <v>#DIV/0!</v>
      </c>
      <c r="K2014" s="53">
        <f t="shared" si="420"/>
        <v>0</v>
      </c>
      <c r="L2014" s="53">
        <f t="shared" si="421"/>
        <v>0</v>
      </c>
      <c r="M2014" s="53">
        <f t="shared" si="421"/>
        <v>0</v>
      </c>
      <c r="N2014" s="53" t="e">
        <f t="shared" si="422"/>
        <v>#DIV/0!</v>
      </c>
    </row>
    <row r="2015" spans="1:14" x14ac:dyDescent="0.2">
      <c r="A2015" s="58">
        <v>28</v>
      </c>
      <c r="B2015" s="61" t="s">
        <v>41</v>
      </c>
      <c r="C2015" s="53">
        <v>1345.1256181172296</v>
      </c>
      <c r="D2015" s="53">
        <v>1655.1743818827706</v>
      </c>
      <c r="E2015" s="53">
        <v>2180</v>
      </c>
      <c r="F2015" s="53">
        <v>2830.3456099999771</v>
      </c>
      <c r="G2015" s="53">
        <v>0</v>
      </c>
      <c r="H2015" s="53">
        <v>0</v>
      </c>
      <c r="I2015" s="53">
        <f t="shared" si="418"/>
        <v>210.41496584992618</v>
      </c>
      <c r="J2015" s="53">
        <f t="shared" si="419"/>
        <v>0</v>
      </c>
      <c r="K2015" s="53">
        <f t="shared" si="420"/>
        <v>3000.3</v>
      </c>
      <c r="L2015" s="53">
        <f t="shared" si="421"/>
        <v>2180</v>
      </c>
      <c r="M2015" s="53">
        <f t="shared" si="421"/>
        <v>2830.3456099999771</v>
      </c>
      <c r="N2015" s="53">
        <f t="shared" si="422"/>
        <v>94.335420124653439</v>
      </c>
    </row>
    <row r="2016" spans="1:14" x14ac:dyDescent="0.2">
      <c r="A2016" s="58">
        <v>29</v>
      </c>
      <c r="B2016" s="61" t="s">
        <v>42</v>
      </c>
      <c r="C2016" s="53">
        <v>403.94413294797687</v>
      </c>
      <c r="D2016" s="53">
        <v>296.04586705202314</v>
      </c>
      <c r="E2016" s="53">
        <v>188</v>
      </c>
      <c r="F2016" s="53">
        <v>271</v>
      </c>
      <c r="G2016" s="53">
        <v>0</v>
      </c>
      <c r="H2016" s="53">
        <v>0</v>
      </c>
      <c r="I2016" s="53">
        <f t="shared" si="418"/>
        <v>67.088485237363642</v>
      </c>
      <c r="J2016" s="53">
        <f t="shared" si="419"/>
        <v>0</v>
      </c>
      <c r="K2016" s="53">
        <f t="shared" si="420"/>
        <v>699.99</v>
      </c>
      <c r="L2016" s="53">
        <f t="shared" si="421"/>
        <v>188</v>
      </c>
      <c r="M2016" s="53">
        <f t="shared" si="421"/>
        <v>271</v>
      </c>
      <c r="N2016" s="53">
        <f t="shared" si="422"/>
        <v>38.714838783411196</v>
      </c>
    </row>
    <row r="2017" spans="1:14" x14ac:dyDescent="0.2">
      <c r="A2017" s="58">
        <v>30</v>
      </c>
      <c r="B2017" s="61" t="s">
        <v>43</v>
      </c>
      <c r="C2017" s="53">
        <v>72.063492063492063</v>
      </c>
      <c r="D2017" s="53">
        <v>27.936507936507937</v>
      </c>
      <c r="E2017" s="53">
        <v>80</v>
      </c>
      <c r="F2017" s="53">
        <v>80.625000000000028</v>
      </c>
      <c r="G2017" s="53">
        <v>0</v>
      </c>
      <c r="H2017" s="53">
        <v>0</v>
      </c>
      <c r="I2017" s="53">
        <f t="shared" si="418"/>
        <v>111.88050660792956</v>
      </c>
      <c r="J2017" s="53">
        <f t="shared" si="419"/>
        <v>0</v>
      </c>
      <c r="K2017" s="53">
        <f t="shared" si="420"/>
        <v>100</v>
      </c>
      <c r="L2017" s="53">
        <f t="shared" si="421"/>
        <v>80</v>
      </c>
      <c r="M2017" s="53">
        <f t="shared" si="421"/>
        <v>80.625000000000028</v>
      </c>
      <c r="N2017" s="53">
        <f t="shared" si="422"/>
        <v>80.625000000000028</v>
      </c>
    </row>
    <row r="2018" spans="1:14" x14ac:dyDescent="0.2">
      <c r="A2018" s="58">
        <v>31</v>
      </c>
      <c r="B2018" s="61" t="s">
        <v>44</v>
      </c>
      <c r="C2018" s="53">
        <v>1056.98337881419</v>
      </c>
      <c r="D2018" s="53">
        <v>313.01662118580998</v>
      </c>
      <c r="E2018" s="53">
        <v>1356</v>
      </c>
      <c r="F2018" s="53">
        <v>1343.7610799999968</v>
      </c>
      <c r="G2018" s="53">
        <v>0</v>
      </c>
      <c r="H2018" s="53">
        <v>0</v>
      </c>
      <c r="I2018" s="53">
        <f t="shared" si="418"/>
        <v>127.13171341516623</v>
      </c>
      <c r="J2018" s="53">
        <f t="shared" si="419"/>
        <v>0</v>
      </c>
      <c r="K2018" s="53">
        <f t="shared" si="420"/>
        <v>1370</v>
      </c>
      <c r="L2018" s="53">
        <f t="shared" si="421"/>
        <v>1356</v>
      </c>
      <c r="M2018" s="53">
        <f t="shared" si="421"/>
        <v>1343.7610799999968</v>
      </c>
      <c r="N2018" s="53">
        <f t="shared" si="422"/>
        <v>98.08475036496327</v>
      </c>
    </row>
    <row r="2019" spans="1:14" x14ac:dyDescent="0.2">
      <c r="A2019" s="58">
        <v>32</v>
      </c>
      <c r="B2019" s="61" t="s">
        <v>45</v>
      </c>
      <c r="C2019" s="53">
        <v>3516.8802693649236</v>
      </c>
      <c r="D2019" s="53">
        <v>8177.1197306350768</v>
      </c>
      <c r="E2019" s="53">
        <v>5990</v>
      </c>
      <c r="F2019" s="53">
        <v>7900</v>
      </c>
      <c r="G2019" s="53">
        <v>0</v>
      </c>
      <c r="H2019" s="53">
        <v>0</v>
      </c>
      <c r="I2019" s="53">
        <f t="shared" si="418"/>
        <v>224.63090565851357</v>
      </c>
      <c r="J2019" s="53">
        <f t="shared" si="419"/>
        <v>0</v>
      </c>
      <c r="K2019" s="53">
        <f t="shared" si="420"/>
        <v>11694</v>
      </c>
      <c r="L2019" s="53">
        <f t="shared" si="421"/>
        <v>5990</v>
      </c>
      <c r="M2019" s="53">
        <f t="shared" si="421"/>
        <v>7900</v>
      </c>
      <c r="N2019" s="53">
        <f t="shared" si="422"/>
        <v>67.556011629895679</v>
      </c>
    </row>
    <row r="2020" spans="1:14" x14ac:dyDescent="0.2">
      <c r="A2020" s="58">
        <v>33</v>
      </c>
      <c r="B2020" s="61" t="s">
        <v>46</v>
      </c>
      <c r="C2020" s="53">
        <v>0</v>
      </c>
      <c r="D2020" s="53">
        <v>0</v>
      </c>
      <c r="E2020" s="53">
        <v>0</v>
      </c>
      <c r="F2020" s="53">
        <v>0</v>
      </c>
      <c r="G2020" s="53">
        <v>0</v>
      </c>
      <c r="H2020" s="53">
        <v>0</v>
      </c>
      <c r="I2020" s="53" t="e">
        <f t="shared" si="418"/>
        <v>#DIV/0!</v>
      </c>
      <c r="J2020" s="53" t="e">
        <f t="shared" si="419"/>
        <v>#DIV/0!</v>
      </c>
      <c r="K2020" s="53">
        <f t="shared" si="420"/>
        <v>0</v>
      </c>
      <c r="L2020" s="53">
        <f t="shared" si="421"/>
        <v>0</v>
      </c>
      <c r="M2020" s="53">
        <f t="shared" si="421"/>
        <v>0</v>
      </c>
      <c r="N2020" s="53" t="e">
        <f t="shared" si="422"/>
        <v>#DIV/0!</v>
      </c>
    </row>
    <row r="2021" spans="1:14" x14ac:dyDescent="0.2">
      <c r="A2021" s="58">
        <v>34</v>
      </c>
      <c r="B2021" s="61" t="s">
        <v>47</v>
      </c>
      <c r="C2021" s="53">
        <v>1904.3758413349399</v>
      </c>
      <c r="D2021" s="53">
        <v>214.05415866505996</v>
      </c>
      <c r="E2021" s="53">
        <v>1754</v>
      </c>
      <c r="F2021" s="53">
        <v>2240.9471999999782</v>
      </c>
      <c r="G2021" s="53">
        <v>0</v>
      </c>
      <c r="H2021" s="53">
        <v>0</v>
      </c>
      <c r="I2021" s="53">
        <f t="shared" si="418"/>
        <v>117.67357846910653</v>
      </c>
      <c r="J2021" s="53">
        <f t="shared" si="419"/>
        <v>0</v>
      </c>
      <c r="K2021" s="53">
        <f t="shared" si="420"/>
        <v>2118.4299999999998</v>
      </c>
      <c r="L2021" s="53">
        <f t="shared" si="421"/>
        <v>1754</v>
      </c>
      <c r="M2021" s="53">
        <f t="shared" si="421"/>
        <v>2240.9471999999782</v>
      </c>
      <c r="N2021" s="53">
        <f t="shared" si="422"/>
        <v>105.78339619435046</v>
      </c>
    </row>
    <row r="2022" spans="1:14" x14ac:dyDescent="0.2">
      <c r="A2022" s="58">
        <v>35</v>
      </c>
      <c r="B2022" s="61" t="s">
        <v>48</v>
      </c>
      <c r="C2022" s="53">
        <v>24436.363636363636</v>
      </c>
      <c r="D2022" s="53">
        <v>763.63636363636397</v>
      </c>
      <c r="E2022" s="53">
        <v>9675</v>
      </c>
      <c r="F2022" s="53">
        <v>9378.7455900001896</v>
      </c>
      <c r="G2022" s="53">
        <v>0</v>
      </c>
      <c r="H2022" s="53">
        <v>0</v>
      </c>
      <c r="I2022" s="53">
        <f t="shared" si="418"/>
        <v>38.380283292411491</v>
      </c>
      <c r="J2022" s="53">
        <f t="shared" si="419"/>
        <v>0</v>
      </c>
      <c r="K2022" s="53">
        <f t="shared" si="420"/>
        <v>25200</v>
      </c>
      <c r="L2022" s="53">
        <f t="shared" si="421"/>
        <v>9675</v>
      </c>
      <c r="M2022" s="53">
        <f t="shared" si="421"/>
        <v>9378.7455900001896</v>
      </c>
      <c r="N2022" s="53">
        <f t="shared" si="422"/>
        <v>37.217244404762653</v>
      </c>
    </row>
    <row r="2023" spans="1:14" x14ac:dyDescent="0.2">
      <c r="A2023" s="58">
        <v>36</v>
      </c>
      <c r="B2023" s="61" t="s">
        <v>49</v>
      </c>
      <c r="C2023" s="53">
        <v>16393.97</v>
      </c>
      <c r="D2023" s="53">
        <v>507.02999999999884</v>
      </c>
      <c r="E2023" s="53">
        <v>10667</v>
      </c>
      <c r="F2023" s="53">
        <v>10961.51</v>
      </c>
      <c r="G2023" s="53">
        <v>0</v>
      </c>
      <c r="H2023" s="53">
        <v>0</v>
      </c>
      <c r="I2023" s="53">
        <f t="shared" si="418"/>
        <v>66.863060015359295</v>
      </c>
      <c r="J2023" s="53">
        <f t="shared" si="419"/>
        <v>0</v>
      </c>
      <c r="K2023" s="53">
        <f t="shared" si="420"/>
        <v>16901</v>
      </c>
      <c r="L2023" s="53">
        <f t="shared" si="421"/>
        <v>10667</v>
      </c>
      <c r="M2023" s="53">
        <f t="shared" si="421"/>
        <v>10961.51</v>
      </c>
      <c r="N2023" s="53">
        <f t="shared" si="422"/>
        <v>64.857168214898536</v>
      </c>
    </row>
    <row r="2024" spans="1:14" x14ac:dyDescent="0.2">
      <c r="A2024" s="66"/>
      <c r="B2024" s="67" t="s">
        <v>6</v>
      </c>
      <c r="C2024" s="54">
        <f t="shared" ref="C2024:H2024" si="423">SUM(C1988:C2023)</f>
        <v>122390.11634583087</v>
      </c>
      <c r="D2024" s="54">
        <f t="shared" si="423"/>
        <v>21111.963654169129</v>
      </c>
      <c r="E2024" s="54">
        <f t="shared" si="423"/>
        <v>95957</v>
      </c>
      <c r="F2024" s="54">
        <f t="shared" si="423"/>
        <v>94628.692712500182</v>
      </c>
      <c r="G2024" s="54">
        <f t="shared" si="423"/>
        <v>0</v>
      </c>
      <c r="H2024" s="54">
        <f t="shared" si="423"/>
        <v>0</v>
      </c>
      <c r="I2024" s="54">
        <f t="shared" si="418"/>
        <v>77.317266735095842</v>
      </c>
      <c r="J2024" s="54">
        <f t="shared" si="419"/>
        <v>0</v>
      </c>
      <c r="K2024" s="54">
        <f t="shared" si="420"/>
        <v>143502.08000000002</v>
      </c>
      <c r="L2024" s="54">
        <f t="shared" si="421"/>
        <v>95957</v>
      </c>
      <c r="M2024" s="54">
        <f t="shared" si="421"/>
        <v>94628.692712500182</v>
      </c>
      <c r="N2024" s="54">
        <f t="shared" si="422"/>
        <v>65.942384049415992</v>
      </c>
    </row>
    <row r="2025" spans="1:14" ht="20.25" x14ac:dyDescent="0.2">
      <c r="A2025" s="109" t="s">
        <v>188</v>
      </c>
      <c r="B2025" s="109"/>
      <c r="C2025" s="109"/>
      <c r="D2025" s="109"/>
      <c r="E2025" s="109"/>
      <c r="F2025" s="109"/>
      <c r="G2025" s="109"/>
      <c r="H2025" s="109"/>
      <c r="I2025" s="109"/>
      <c r="J2025" s="109"/>
      <c r="K2025" s="109"/>
      <c r="L2025" s="109"/>
      <c r="M2025" s="109"/>
      <c r="N2025" s="109"/>
    </row>
    <row r="2026" spans="1:14" x14ac:dyDescent="0.2">
      <c r="A2026" s="110"/>
      <c r="B2026" s="110"/>
      <c r="C2026" s="110"/>
      <c r="D2026" s="110"/>
      <c r="E2026" s="110"/>
      <c r="F2026" s="110"/>
      <c r="G2026" s="110"/>
      <c r="H2026" s="110"/>
      <c r="I2026" s="110"/>
      <c r="J2026" s="110"/>
      <c r="K2026" s="110"/>
      <c r="L2026" s="110"/>
      <c r="M2026" s="110"/>
      <c r="N2026" s="110"/>
    </row>
    <row r="2027" spans="1:14" ht="15.75" x14ac:dyDescent="0.2">
      <c r="A2027" s="111" t="str">
        <f>A3</f>
        <v>Disbursements under Crop Loans - 30.09.2020</v>
      </c>
      <c r="B2027" s="111"/>
      <c r="C2027" s="111"/>
      <c r="D2027" s="111"/>
      <c r="E2027" s="111"/>
      <c r="F2027" s="111"/>
      <c r="G2027" s="111"/>
      <c r="H2027" s="111"/>
      <c r="I2027" s="111"/>
      <c r="J2027" s="111"/>
      <c r="K2027" s="111"/>
      <c r="L2027" s="111"/>
      <c r="M2027" s="111"/>
      <c r="N2027" s="111"/>
    </row>
    <row r="2028" spans="1:14" x14ac:dyDescent="0.2">
      <c r="A2028" s="56"/>
      <c r="B2028" s="56"/>
      <c r="C2028" s="56"/>
      <c r="D2028" s="56"/>
      <c r="E2028" s="56"/>
      <c r="F2028" s="56"/>
      <c r="G2028" s="56"/>
      <c r="H2028" s="56"/>
      <c r="I2028" s="56"/>
      <c r="J2028" s="56"/>
      <c r="K2028" s="112" t="s">
        <v>2</v>
      </c>
      <c r="L2028" s="112"/>
      <c r="M2028" s="112"/>
      <c r="N2028" s="112"/>
    </row>
    <row r="2029" spans="1:14" x14ac:dyDescent="0.2">
      <c r="A2029" s="113" t="s">
        <v>3</v>
      </c>
      <c r="B2029" s="113" t="s">
        <v>56</v>
      </c>
      <c r="C2029" s="102" t="str">
        <f>C5</f>
        <v>Crop Loan Target 
ACP 2020-21</v>
      </c>
      <c r="D2029" s="102"/>
      <c r="E2029" s="116" t="str">
        <f>E5</f>
        <v>Cumulative Achievement from 
01.04.2020</v>
      </c>
      <c r="F2029" s="117"/>
      <c r="G2029" s="117"/>
      <c r="H2029" s="118"/>
      <c r="I2029" s="102" t="s">
        <v>5</v>
      </c>
      <c r="J2029" s="102"/>
      <c r="K2029" s="102" t="s">
        <v>6</v>
      </c>
      <c r="L2029" s="102"/>
      <c r="M2029" s="102"/>
      <c r="N2029" s="102"/>
    </row>
    <row r="2030" spans="1:14" x14ac:dyDescent="0.2">
      <c r="A2030" s="114"/>
      <c r="B2030" s="114"/>
      <c r="C2030" s="103" t="s">
        <v>7</v>
      </c>
      <c r="D2030" s="103" t="s">
        <v>8</v>
      </c>
      <c r="E2030" s="105" t="s">
        <v>7</v>
      </c>
      <c r="F2030" s="106"/>
      <c r="G2030" s="105" t="s">
        <v>8</v>
      </c>
      <c r="H2030" s="106"/>
      <c r="I2030" s="103" t="s">
        <v>7</v>
      </c>
      <c r="J2030" s="103" t="s">
        <v>8</v>
      </c>
      <c r="K2030" s="103" t="s">
        <v>9</v>
      </c>
      <c r="L2030" s="107" t="s">
        <v>10</v>
      </c>
      <c r="M2030" s="107"/>
      <c r="N2030" s="103" t="s">
        <v>11</v>
      </c>
    </row>
    <row r="2031" spans="1:14" x14ac:dyDescent="0.2">
      <c r="A2031" s="115"/>
      <c r="B2031" s="115"/>
      <c r="C2031" s="104"/>
      <c r="D2031" s="104"/>
      <c r="E2031" s="57" t="s">
        <v>12</v>
      </c>
      <c r="F2031" s="57" t="s">
        <v>13</v>
      </c>
      <c r="G2031" s="57" t="s">
        <v>12</v>
      </c>
      <c r="H2031" s="57" t="s">
        <v>13</v>
      </c>
      <c r="I2031" s="104"/>
      <c r="J2031" s="104"/>
      <c r="K2031" s="104"/>
      <c r="L2031" s="57" t="s">
        <v>12</v>
      </c>
      <c r="M2031" s="57" t="s">
        <v>13</v>
      </c>
      <c r="N2031" s="104"/>
    </row>
    <row r="2032" spans="1:14" x14ac:dyDescent="0.2">
      <c r="A2032" s="58">
        <v>1</v>
      </c>
      <c r="B2032" s="61" t="s">
        <v>14</v>
      </c>
      <c r="C2032" s="53">
        <v>149837.94867792286</v>
      </c>
      <c r="D2032" s="53">
        <v>80824.751322077151</v>
      </c>
      <c r="E2032" s="53">
        <v>306551</v>
      </c>
      <c r="F2032" s="53">
        <v>184144.29</v>
      </c>
      <c r="G2032" s="53">
        <v>0</v>
      </c>
      <c r="H2032" s="53">
        <v>0</v>
      </c>
      <c r="I2032" s="53">
        <f t="shared" ref="I2032:I2047" si="424">(F2032/C2032)*100</f>
        <v>122.89562932806743</v>
      </c>
      <c r="J2032" s="53">
        <f t="shared" ref="J2032:J2047" si="425">(H2032/D2032)*100</f>
        <v>0</v>
      </c>
      <c r="K2032" s="53">
        <f t="shared" ref="K2032:K2047" si="426">C2032+D2032</f>
        <v>230662.7</v>
      </c>
      <c r="L2032" s="53">
        <f t="shared" ref="L2032:M2047" si="427">E2032+G2032</f>
        <v>306551</v>
      </c>
      <c r="M2032" s="53">
        <f t="shared" si="427"/>
        <v>184144.29</v>
      </c>
      <c r="N2032" s="53">
        <f t="shared" ref="N2032:N2047" si="428">(M2032/K2032)*100</f>
        <v>79.832712441153248</v>
      </c>
    </row>
    <row r="2033" spans="1:14" x14ac:dyDescent="0.2">
      <c r="A2033" s="58">
        <v>2</v>
      </c>
      <c r="B2033" s="61" t="s">
        <v>15</v>
      </c>
      <c r="C2033" s="53">
        <v>55100</v>
      </c>
      <c r="D2033" s="53">
        <v>2900</v>
      </c>
      <c r="E2033" s="53">
        <v>55519</v>
      </c>
      <c r="F2033" s="53">
        <v>37788.400000000001</v>
      </c>
      <c r="G2033" s="53">
        <v>0</v>
      </c>
      <c r="H2033" s="53">
        <v>0</v>
      </c>
      <c r="I2033" s="53">
        <f t="shared" si="424"/>
        <v>68.581488203266787</v>
      </c>
      <c r="J2033" s="53">
        <f t="shared" si="425"/>
        <v>0</v>
      </c>
      <c r="K2033" s="53">
        <f t="shared" si="426"/>
        <v>58000</v>
      </c>
      <c r="L2033" s="53">
        <f t="shared" si="427"/>
        <v>55519</v>
      </c>
      <c r="M2033" s="53">
        <f t="shared" si="427"/>
        <v>37788.400000000001</v>
      </c>
      <c r="N2033" s="53">
        <f t="shared" si="428"/>
        <v>65.152413793103449</v>
      </c>
    </row>
    <row r="2034" spans="1:14" x14ac:dyDescent="0.2">
      <c r="A2034" s="58">
        <v>3</v>
      </c>
      <c r="B2034" s="61" t="s">
        <v>16</v>
      </c>
      <c r="C2034" s="53">
        <v>52800</v>
      </c>
      <c r="D2034" s="53">
        <v>13200</v>
      </c>
      <c r="E2034" s="53">
        <v>51748</v>
      </c>
      <c r="F2034" s="53">
        <v>34445.089999999997</v>
      </c>
      <c r="G2034" s="53">
        <v>0</v>
      </c>
      <c r="H2034" s="53">
        <v>0</v>
      </c>
      <c r="I2034" s="53">
        <f t="shared" si="424"/>
        <v>65.236912878787862</v>
      </c>
      <c r="J2034" s="53">
        <f t="shared" si="425"/>
        <v>0</v>
      </c>
      <c r="K2034" s="53">
        <f t="shared" si="426"/>
        <v>66000</v>
      </c>
      <c r="L2034" s="53">
        <f t="shared" si="427"/>
        <v>51748</v>
      </c>
      <c r="M2034" s="53">
        <f t="shared" si="427"/>
        <v>34445.089999999997</v>
      </c>
      <c r="N2034" s="53">
        <f t="shared" si="428"/>
        <v>52.189530303030295</v>
      </c>
    </row>
    <row r="2035" spans="1:14" x14ac:dyDescent="0.2">
      <c r="A2035" s="58">
        <v>4</v>
      </c>
      <c r="B2035" s="61" t="s">
        <v>17</v>
      </c>
      <c r="C2035" s="53">
        <v>41114.698365040109</v>
      </c>
      <c r="D2035" s="53">
        <v>10290.271634959892</v>
      </c>
      <c r="E2035" s="53">
        <v>166346</v>
      </c>
      <c r="F2035" s="53">
        <v>52381.97</v>
      </c>
      <c r="G2035" s="53">
        <v>0</v>
      </c>
      <c r="H2035" s="53">
        <v>0</v>
      </c>
      <c r="I2035" s="53">
        <f t="shared" si="424"/>
        <v>127.40448570222389</v>
      </c>
      <c r="J2035" s="53">
        <f t="shared" si="425"/>
        <v>0</v>
      </c>
      <c r="K2035" s="53">
        <f t="shared" si="426"/>
        <v>51404.97</v>
      </c>
      <c r="L2035" s="53">
        <f t="shared" si="427"/>
        <v>166346</v>
      </c>
      <c r="M2035" s="53">
        <f t="shared" si="427"/>
        <v>52381.97</v>
      </c>
      <c r="N2035" s="53">
        <f t="shared" si="428"/>
        <v>101.90059443668579</v>
      </c>
    </row>
    <row r="2036" spans="1:14" x14ac:dyDescent="0.2">
      <c r="A2036" s="58">
        <v>5</v>
      </c>
      <c r="B2036" s="61" t="s">
        <v>18</v>
      </c>
      <c r="C2036" s="53">
        <v>9180.6722689075632</v>
      </c>
      <c r="D2036" s="53">
        <v>2319.3277310924368</v>
      </c>
      <c r="E2036" s="53">
        <v>44044</v>
      </c>
      <c r="F2036" s="53">
        <v>17512.63</v>
      </c>
      <c r="G2036" s="53">
        <v>0</v>
      </c>
      <c r="H2036" s="53">
        <v>0</v>
      </c>
      <c r="I2036" s="53">
        <f t="shared" si="424"/>
        <v>190.7554205949657</v>
      </c>
      <c r="J2036" s="53">
        <f t="shared" si="425"/>
        <v>0</v>
      </c>
      <c r="K2036" s="53">
        <f t="shared" si="426"/>
        <v>11500</v>
      </c>
      <c r="L2036" s="53">
        <f t="shared" si="427"/>
        <v>44044</v>
      </c>
      <c r="M2036" s="53">
        <f t="shared" si="427"/>
        <v>17512.63</v>
      </c>
      <c r="N2036" s="53">
        <f t="shared" si="428"/>
        <v>152.28373913043478</v>
      </c>
    </row>
    <row r="2037" spans="1:14" x14ac:dyDescent="0.2">
      <c r="A2037" s="58">
        <v>6</v>
      </c>
      <c r="B2037" s="61" t="s">
        <v>19</v>
      </c>
      <c r="C2037" s="53">
        <v>25456.104841365683</v>
      </c>
      <c r="D2037" s="53">
        <v>1743.8551586343165</v>
      </c>
      <c r="E2037" s="53">
        <v>75491</v>
      </c>
      <c r="F2037" s="53">
        <v>31942.22</v>
      </c>
      <c r="G2037" s="53">
        <v>0</v>
      </c>
      <c r="H2037" s="53">
        <v>0</v>
      </c>
      <c r="I2037" s="53">
        <f t="shared" si="424"/>
        <v>125.47960577257879</v>
      </c>
      <c r="J2037" s="53">
        <f t="shared" si="425"/>
        <v>0</v>
      </c>
      <c r="K2037" s="53">
        <f t="shared" si="426"/>
        <v>27199.96</v>
      </c>
      <c r="L2037" s="53">
        <f t="shared" si="427"/>
        <v>75491</v>
      </c>
      <c r="M2037" s="53">
        <f t="shared" si="427"/>
        <v>31942.22</v>
      </c>
      <c r="N2037" s="53">
        <f t="shared" si="428"/>
        <v>117.43480505118391</v>
      </c>
    </row>
    <row r="2038" spans="1:14" x14ac:dyDescent="0.2">
      <c r="A2038" s="58">
        <v>7</v>
      </c>
      <c r="B2038" s="61" t="s">
        <v>20</v>
      </c>
      <c r="C2038" s="53">
        <v>6552.0053260758232</v>
      </c>
      <c r="D2038" s="53">
        <v>727.99467392417682</v>
      </c>
      <c r="E2038" s="53">
        <v>15221</v>
      </c>
      <c r="F2038" s="53">
        <v>7479.83</v>
      </c>
      <c r="G2038" s="53">
        <v>0</v>
      </c>
      <c r="H2038" s="53">
        <v>0</v>
      </c>
      <c r="I2038" s="53">
        <f t="shared" si="424"/>
        <v>114.16092673538587</v>
      </c>
      <c r="J2038" s="53">
        <f t="shared" si="425"/>
        <v>0</v>
      </c>
      <c r="K2038" s="53">
        <f t="shared" si="426"/>
        <v>7280</v>
      </c>
      <c r="L2038" s="53">
        <f t="shared" si="427"/>
        <v>15221</v>
      </c>
      <c r="M2038" s="53">
        <f t="shared" si="427"/>
        <v>7479.83</v>
      </c>
      <c r="N2038" s="53">
        <f t="shared" si="428"/>
        <v>102.74491758241757</v>
      </c>
    </row>
    <row r="2039" spans="1:14" x14ac:dyDescent="0.2">
      <c r="A2039" s="58">
        <v>8</v>
      </c>
      <c r="B2039" s="61" t="s">
        <v>21</v>
      </c>
      <c r="C2039" s="53">
        <v>54464.285714285717</v>
      </c>
      <c r="D2039" s="53">
        <v>6535.7142857142826</v>
      </c>
      <c r="E2039" s="53">
        <v>76112</v>
      </c>
      <c r="F2039" s="53">
        <v>49117.919999999998</v>
      </c>
      <c r="G2039" s="53">
        <v>0</v>
      </c>
      <c r="H2039" s="53">
        <v>0</v>
      </c>
      <c r="I2039" s="53">
        <f t="shared" si="424"/>
        <v>90.183721967213103</v>
      </c>
      <c r="J2039" s="53">
        <f t="shared" si="425"/>
        <v>0</v>
      </c>
      <c r="K2039" s="53">
        <f t="shared" si="426"/>
        <v>61000</v>
      </c>
      <c r="L2039" s="53">
        <f t="shared" si="427"/>
        <v>76112</v>
      </c>
      <c r="M2039" s="53">
        <f t="shared" si="427"/>
        <v>49117.919999999998</v>
      </c>
      <c r="N2039" s="53">
        <f t="shared" si="428"/>
        <v>80.521180327868848</v>
      </c>
    </row>
    <row r="2040" spans="1:14" x14ac:dyDescent="0.2">
      <c r="A2040" s="58">
        <v>9</v>
      </c>
      <c r="B2040" s="61" t="s">
        <v>22</v>
      </c>
      <c r="C2040" s="53">
        <v>13620.86765</v>
      </c>
      <c r="D2040" s="53">
        <v>2498.5023500000007</v>
      </c>
      <c r="E2040" s="53">
        <v>21323</v>
      </c>
      <c r="F2040" s="53">
        <v>11679.53</v>
      </c>
      <c r="G2040" s="53">
        <v>0</v>
      </c>
      <c r="H2040" s="53">
        <v>0</v>
      </c>
      <c r="I2040" s="53">
        <f t="shared" si="424"/>
        <v>85.747327557360123</v>
      </c>
      <c r="J2040" s="53">
        <f t="shared" si="425"/>
        <v>0</v>
      </c>
      <c r="K2040" s="53">
        <f t="shared" si="426"/>
        <v>16119.37</v>
      </c>
      <c r="L2040" s="53">
        <f t="shared" si="427"/>
        <v>21323</v>
      </c>
      <c r="M2040" s="53">
        <f t="shared" si="427"/>
        <v>11679.53</v>
      </c>
      <c r="N2040" s="53">
        <f t="shared" si="428"/>
        <v>72.456491785969305</v>
      </c>
    </row>
    <row r="2041" spans="1:14" x14ac:dyDescent="0.2">
      <c r="A2041" s="58">
        <v>10</v>
      </c>
      <c r="B2041" s="61" t="s">
        <v>23</v>
      </c>
      <c r="C2041" s="53">
        <v>6013.6636522613071</v>
      </c>
      <c r="D2041" s="53">
        <v>1066.676347738693</v>
      </c>
      <c r="E2041" s="53">
        <v>19838</v>
      </c>
      <c r="F2041" s="53">
        <v>6273.14</v>
      </c>
      <c r="G2041" s="53">
        <v>0</v>
      </c>
      <c r="H2041" s="53">
        <v>0</v>
      </c>
      <c r="I2041" s="53">
        <f t="shared" si="424"/>
        <v>104.31477985372733</v>
      </c>
      <c r="J2041" s="53">
        <f t="shared" si="425"/>
        <v>0</v>
      </c>
      <c r="K2041" s="53">
        <f t="shared" si="426"/>
        <v>7080.34</v>
      </c>
      <c r="L2041" s="53">
        <f t="shared" si="427"/>
        <v>19838</v>
      </c>
      <c r="M2041" s="53">
        <f t="shared" si="427"/>
        <v>6273.14</v>
      </c>
      <c r="N2041" s="53">
        <f t="shared" si="428"/>
        <v>88.599417542095438</v>
      </c>
    </row>
    <row r="2042" spans="1:14" x14ac:dyDescent="0.2">
      <c r="A2042" s="58">
        <v>11</v>
      </c>
      <c r="B2042" s="61" t="s">
        <v>24</v>
      </c>
      <c r="C2042" s="53">
        <v>13662.467999999999</v>
      </c>
      <c r="D2042" s="53">
        <v>1518.0520000000015</v>
      </c>
      <c r="E2042" s="53">
        <v>51782</v>
      </c>
      <c r="F2042" s="53">
        <v>19527.32</v>
      </c>
      <c r="G2042" s="53">
        <v>0</v>
      </c>
      <c r="H2042" s="53">
        <v>0</v>
      </c>
      <c r="I2042" s="53">
        <f t="shared" si="424"/>
        <v>142.92673915137442</v>
      </c>
      <c r="J2042" s="53">
        <f t="shared" si="425"/>
        <v>0</v>
      </c>
      <c r="K2042" s="53">
        <f t="shared" si="426"/>
        <v>15180.52</v>
      </c>
      <c r="L2042" s="53">
        <f t="shared" si="427"/>
        <v>51782</v>
      </c>
      <c r="M2042" s="53">
        <f t="shared" si="427"/>
        <v>19527.32</v>
      </c>
      <c r="N2042" s="53">
        <f t="shared" si="428"/>
        <v>128.63406523623698</v>
      </c>
    </row>
    <row r="2043" spans="1:14" x14ac:dyDescent="0.2">
      <c r="A2043" s="58">
        <v>12</v>
      </c>
      <c r="B2043" s="61" t="s">
        <v>25</v>
      </c>
      <c r="C2043" s="53">
        <v>15054.156115367034</v>
      </c>
      <c r="D2043" s="53">
        <v>3538.8438846329664</v>
      </c>
      <c r="E2043" s="53">
        <v>30037</v>
      </c>
      <c r="F2043" s="53">
        <v>7758.23</v>
      </c>
      <c r="G2043" s="53">
        <v>0</v>
      </c>
      <c r="H2043" s="53">
        <v>0</v>
      </c>
      <c r="I2043" s="53">
        <f t="shared" si="424"/>
        <v>51.535469278683287</v>
      </c>
      <c r="J2043" s="53">
        <f t="shared" si="425"/>
        <v>0</v>
      </c>
      <c r="K2043" s="53">
        <f t="shared" si="426"/>
        <v>18593</v>
      </c>
      <c r="L2043" s="53">
        <f t="shared" si="427"/>
        <v>30037</v>
      </c>
      <c r="M2043" s="53">
        <f t="shared" si="427"/>
        <v>7758.23</v>
      </c>
      <c r="N2043" s="53">
        <f t="shared" si="428"/>
        <v>41.726617544237079</v>
      </c>
    </row>
    <row r="2044" spans="1:14" x14ac:dyDescent="0.2">
      <c r="A2044" s="58">
        <v>13</v>
      </c>
      <c r="B2044" s="61" t="s">
        <v>26</v>
      </c>
      <c r="C2044" s="53">
        <v>112202.29455000286</v>
      </c>
      <c r="D2044" s="53">
        <v>14100.115449997145</v>
      </c>
      <c r="E2044" s="53">
        <v>187110</v>
      </c>
      <c r="F2044" s="53">
        <v>58520.3</v>
      </c>
      <c r="G2044" s="53">
        <v>0</v>
      </c>
      <c r="H2044" s="53">
        <v>0</v>
      </c>
      <c r="I2044" s="53">
        <f t="shared" si="424"/>
        <v>52.156063505386228</v>
      </c>
      <c r="J2044" s="53">
        <f t="shared" si="425"/>
        <v>0</v>
      </c>
      <c r="K2044" s="53">
        <f t="shared" si="426"/>
        <v>126302.41</v>
      </c>
      <c r="L2044" s="53">
        <f t="shared" si="427"/>
        <v>187110</v>
      </c>
      <c r="M2044" s="53">
        <f t="shared" si="427"/>
        <v>58520.3</v>
      </c>
      <c r="N2044" s="53">
        <f t="shared" si="428"/>
        <v>46.333478513988766</v>
      </c>
    </row>
    <row r="2045" spans="1:14" x14ac:dyDescent="0.2">
      <c r="A2045" s="58">
        <v>14</v>
      </c>
      <c r="B2045" s="61" t="s">
        <v>27</v>
      </c>
      <c r="C2045" s="53">
        <v>9472.4476137500023</v>
      </c>
      <c r="D2045" s="53">
        <v>4116.402386249998</v>
      </c>
      <c r="E2045" s="53">
        <v>60531</v>
      </c>
      <c r="F2045" s="53">
        <v>11111.63</v>
      </c>
      <c r="G2045" s="53">
        <v>0</v>
      </c>
      <c r="H2045" s="53">
        <v>0</v>
      </c>
      <c r="I2045" s="53">
        <f t="shared" si="424"/>
        <v>117.30473952551182</v>
      </c>
      <c r="J2045" s="53">
        <f t="shared" si="425"/>
        <v>0</v>
      </c>
      <c r="K2045" s="53">
        <f t="shared" si="426"/>
        <v>13588.85</v>
      </c>
      <c r="L2045" s="53">
        <f t="shared" si="427"/>
        <v>60531</v>
      </c>
      <c r="M2045" s="53">
        <f t="shared" si="427"/>
        <v>11111.63</v>
      </c>
      <c r="N2045" s="53">
        <f t="shared" si="428"/>
        <v>81.770201304746166</v>
      </c>
    </row>
    <row r="2046" spans="1:14" x14ac:dyDescent="0.2">
      <c r="A2046" s="58">
        <v>15</v>
      </c>
      <c r="B2046" s="61" t="s">
        <v>28</v>
      </c>
      <c r="C2046" s="53">
        <v>68592.13681320037</v>
      </c>
      <c r="D2046" s="53">
        <v>68592.203186799627</v>
      </c>
      <c r="E2046" s="53">
        <v>154564</v>
      </c>
      <c r="F2046" s="53">
        <v>150634.82999999999</v>
      </c>
      <c r="G2046" s="53">
        <v>0</v>
      </c>
      <c r="H2046" s="53">
        <v>0</v>
      </c>
      <c r="I2046" s="53">
        <f t="shared" si="424"/>
        <v>219.60947274500234</v>
      </c>
      <c r="J2046" s="53">
        <f t="shared" si="425"/>
        <v>0</v>
      </c>
      <c r="K2046" s="53">
        <f t="shared" si="426"/>
        <v>137184.34</v>
      </c>
      <c r="L2046" s="53">
        <f t="shared" si="427"/>
        <v>154564</v>
      </c>
      <c r="M2046" s="53">
        <f t="shared" si="427"/>
        <v>150634.82999999999</v>
      </c>
      <c r="N2046" s="53">
        <f t="shared" si="428"/>
        <v>109.80468324591568</v>
      </c>
    </row>
    <row r="2047" spans="1:14" x14ac:dyDescent="0.2">
      <c r="A2047" s="58">
        <v>16</v>
      </c>
      <c r="B2047" s="61" t="s">
        <v>29</v>
      </c>
      <c r="C2047" s="53">
        <v>73885.988015380964</v>
      </c>
      <c r="D2047" s="53">
        <v>18573.561984619038</v>
      </c>
      <c r="E2047" s="53">
        <v>184941</v>
      </c>
      <c r="F2047" s="53">
        <v>70123.73</v>
      </c>
      <c r="G2047" s="53">
        <v>0</v>
      </c>
      <c r="H2047" s="53">
        <v>0</v>
      </c>
      <c r="I2047" s="53">
        <f t="shared" si="424"/>
        <v>94.908022324073443</v>
      </c>
      <c r="J2047" s="53">
        <f t="shared" si="425"/>
        <v>0</v>
      </c>
      <c r="K2047" s="53">
        <f t="shared" si="426"/>
        <v>92459.55</v>
      </c>
      <c r="L2047" s="53">
        <f t="shared" si="427"/>
        <v>184941</v>
      </c>
      <c r="M2047" s="53">
        <f t="shared" si="427"/>
        <v>70123.73</v>
      </c>
      <c r="N2047" s="53">
        <f t="shared" si="428"/>
        <v>75.842603603413593</v>
      </c>
    </row>
    <row r="2048" spans="1:14" x14ac:dyDescent="0.2">
      <c r="A2048" s="58">
        <v>17</v>
      </c>
      <c r="B2048" s="61" t="s">
        <v>30</v>
      </c>
      <c r="C2048" s="53">
        <v>0</v>
      </c>
      <c r="D2048" s="53">
        <v>0</v>
      </c>
      <c r="E2048" s="53">
        <v>0</v>
      </c>
      <c r="F2048" s="53">
        <v>0</v>
      </c>
      <c r="G2048" s="53">
        <v>0</v>
      </c>
      <c r="H2048" s="53">
        <v>0</v>
      </c>
      <c r="I2048" s="53" t="e">
        <f>(F2048/C2048)*100</f>
        <v>#DIV/0!</v>
      </c>
      <c r="J2048" s="53" t="e">
        <f>(H2048/D2048)*100</f>
        <v>#DIV/0!</v>
      </c>
      <c r="K2048" s="53">
        <f>C2048+D2048</f>
        <v>0</v>
      </c>
      <c r="L2048" s="53">
        <f>E2048+G2048</f>
        <v>0</v>
      </c>
      <c r="M2048" s="53">
        <f>F2048+H2048</f>
        <v>0</v>
      </c>
      <c r="N2048" s="53" t="e">
        <f>(M2048/K2048)*100</f>
        <v>#DIV/0!</v>
      </c>
    </row>
    <row r="2049" spans="1:14" x14ac:dyDescent="0.2">
      <c r="A2049" s="58">
        <v>18</v>
      </c>
      <c r="B2049" s="65" t="s">
        <v>31</v>
      </c>
      <c r="C2049" s="53">
        <v>0</v>
      </c>
      <c r="D2049" s="53">
        <v>0</v>
      </c>
      <c r="E2049" s="53">
        <v>0</v>
      </c>
      <c r="F2049" s="53">
        <v>0</v>
      </c>
      <c r="G2049" s="53">
        <v>0</v>
      </c>
      <c r="H2049" s="53">
        <v>0</v>
      </c>
      <c r="I2049" s="53" t="e">
        <f>(F2049/C2049)*100</f>
        <v>#DIV/0!</v>
      </c>
      <c r="J2049" s="53" t="e">
        <f>(H2049/D2049)*100</f>
        <v>#DIV/0!</v>
      </c>
      <c r="K2049" s="53">
        <f>C2049+D2049</f>
        <v>0</v>
      </c>
      <c r="L2049" s="53">
        <f>E2049+G2049</f>
        <v>0</v>
      </c>
      <c r="M2049" s="53">
        <f>F2049+H2049</f>
        <v>0</v>
      </c>
      <c r="N2049" s="53" t="e">
        <f>(M2049/K2049)*100</f>
        <v>#DIV/0!</v>
      </c>
    </row>
    <row r="2050" spans="1:14" x14ac:dyDescent="0.2">
      <c r="A2050" s="58">
        <v>19</v>
      </c>
      <c r="B2050" s="61" t="s">
        <v>32</v>
      </c>
      <c r="C2050" s="53">
        <v>9135</v>
      </c>
      <c r="D2050" s="53">
        <v>1365</v>
      </c>
      <c r="E2050" s="53">
        <v>4223</v>
      </c>
      <c r="F2050" s="53">
        <v>3946.9</v>
      </c>
      <c r="G2050" s="53">
        <v>0</v>
      </c>
      <c r="H2050" s="53">
        <v>0</v>
      </c>
      <c r="I2050" s="53">
        <f t="shared" ref="I2050:I2054" si="429">(F2050/C2050)*100</f>
        <v>43.206349206349209</v>
      </c>
      <c r="J2050" s="53">
        <f t="shared" ref="J2050:J2054" si="430">(H2050/D2050)*100</f>
        <v>0</v>
      </c>
      <c r="K2050" s="53">
        <f t="shared" ref="K2050:K2054" si="431">C2050+D2050</f>
        <v>10500</v>
      </c>
      <c r="L2050" s="53">
        <f t="shared" ref="L2050:M2054" si="432">E2050+G2050</f>
        <v>4223</v>
      </c>
      <c r="M2050" s="53">
        <f t="shared" si="432"/>
        <v>3946.9</v>
      </c>
      <c r="N2050" s="53">
        <f t="shared" ref="N2050:N2054" si="433">(M2050/K2050)*100</f>
        <v>37.589523809523811</v>
      </c>
    </row>
    <row r="2051" spans="1:14" x14ac:dyDescent="0.2">
      <c r="A2051" s="58">
        <v>20</v>
      </c>
      <c r="B2051" s="61" t="s">
        <v>33</v>
      </c>
      <c r="C2051" s="53">
        <v>18573.627791693812</v>
      </c>
      <c r="D2051" s="53">
        <v>4643.3722083061875</v>
      </c>
      <c r="E2051" s="53">
        <v>57084</v>
      </c>
      <c r="F2051" s="53">
        <v>27770.5</v>
      </c>
      <c r="G2051" s="53">
        <v>0</v>
      </c>
      <c r="H2051" s="53">
        <v>0</v>
      </c>
      <c r="I2051" s="53">
        <f t="shared" si="429"/>
        <v>149.51575594951385</v>
      </c>
      <c r="J2051" s="53">
        <f t="shared" si="430"/>
        <v>0</v>
      </c>
      <c r="K2051" s="53">
        <f t="shared" si="431"/>
        <v>23217</v>
      </c>
      <c r="L2051" s="53">
        <f t="shared" si="432"/>
        <v>57084</v>
      </c>
      <c r="M2051" s="53">
        <f t="shared" si="432"/>
        <v>27770.5</v>
      </c>
      <c r="N2051" s="53">
        <f t="shared" si="433"/>
        <v>119.61278373605549</v>
      </c>
    </row>
    <row r="2052" spans="1:14" x14ac:dyDescent="0.2">
      <c r="A2052" s="58">
        <v>21</v>
      </c>
      <c r="B2052" s="61" t="s">
        <v>34</v>
      </c>
      <c r="C2052" s="53">
        <v>6075.0816504110444</v>
      </c>
      <c r="D2052" s="53">
        <v>1518.9183495889556</v>
      </c>
      <c r="E2052" s="53">
        <v>12856</v>
      </c>
      <c r="F2052" s="53">
        <v>8210.17</v>
      </c>
      <c r="G2052" s="53">
        <v>0</v>
      </c>
      <c r="H2052" s="53">
        <v>0</v>
      </c>
      <c r="I2052" s="53">
        <f t="shared" si="429"/>
        <v>135.14501487308394</v>
      </c>
      <c r="J2052" s="53">
        <f t="shared" si="430"/>
        <v>0</v>
      </c>
      <c r="K2052" s="53">
        <f t="shared" si="431"/>
        <v>7594</v>
      </c>
      <c r="L2052" s="53">
        <f t="shared" si="432"/>
        <v>12856</v>
      </c>
      <c r="M2052" s="53">
        <f t="shared" si="432"/>
        <v>8210.17</v>
      </c>
      <c r="N2052" s="53">
        <f t="shared" si="433"/>
        <v>108.11390571503819</v>
      </c>
    </row>
    <row r="2053" spans="1:14" x14ac:dyDescent="0.2">
      <c r="A2053" s="58">
        <v>22</v>
      </c>
      <c r="B2053" s="61" t="s">
        <v>35</v>
      </c>
      <c r="C2053" s="53">
        <v>43894.728253968256</v>
      </c>
      <c r="D2053" s="53">
        <v>18954.54174603174</v>
      </c>
      <c r="E2053" s="53">
        <v>63975</v>
      </c>
      <c r="F2053" s="53">
        <v>46516.94</v>
      </c>
      <c r="G2053" s="53">
        <v>0</v>
      </c>
      <c r="H2053" s="53">
        <v>0</v>
      </c>
      <c r="I2053" s="53">
        <f t="shared" si="429"/>
        <v>105.97386485880497</v>
      </c>
      <c r="J2053" s="53">
        <f t="shared" si="430"/>
        <v>0</v>
      </c>
      <c r="K2053" s="53">
        <f t="shared" si="431"/>
        <v>62849.27</v>
      </c>
      <c r="L2053" s="53">
        <f t="shared" si="432"/>
        <v>63975</v>
      </c>
      <c r="M2053" s="53">
        <f t="shared" si="432"/>
        <v>46516.94</v>
      </c>
      <c r="N2053" s="53">
        <f t="shared" si="433"/>
        <v>74.013492917260621</v>
      </c>
    </row>
    <row r="2054" spans="1:14" x14ac:dyDescent="0.2">
      <c r="A2054" s="58">
        <v>23</v>
      </c>
      <c r="B2054" s="61" t="s">
        <v>36</v>
      </c>
      <c r="C2054" s="53">
        <v>25900.797704447632</v>
      </c>
      <c r="D2054" s="53">
        <v>11100.202295552368</v>
      </c>
      <c r="E2054" s="53">
        <v>50110</v>
      </c>
      <c r="F2054" s="53">
        <v>18905.27</v>
      </c>
      <c r="G2054" s="53">
        <v>0</v>
      </c>
      <c r="H2054" s="53">
        <v>0</v>
      </c>
      <c r="I2054" s="53">
        <f t="shared" si="429"/>
        <v>72.991072382120592</v>
      </c>
      <c r="J2054" s="53">
        <f t="shared" si="430"/>
        <v>0</v>
      </c>
      <c r="K2054" s="53">
        <f t="shared" si="431"/>
        <v>37001</v>
      </c>
      <c r="L2054" s="53">
        <f t="shared" si="432"/>
        <v>50110</v>
      </c>
      <c r="M2054" s="53">
        <f t="shared" si="432"/>
        <v>18905.27</v>
      </c>
      <c r="N2054" s="53">
        <f t="shared" si="433"/>
        <v>51.093943406934947</v>
      </c>
    </row>
    <row r="2055" spans="1:14" x14ac:dyDescent="0.2">
      <c r="A2055" s="58">
        <v>24</v>
      </c>
      <c r="B2055" s="59" t="s">
        <v>37</v>
      </c>
      <c r="C2055" s="53">
        <v>10888.01878</v>
      </c>
      <c r="D2055" s="53">
        <v>2824.8512200000005</v>
      </c>
      <c r="E2055" s="53">
        <v>17378</v>
      </c>
      <c r="F2055" s="53">
        <v>7622.08</v>
      </c>
      <c r="G2055" s="53">
        <v>0</v>
      </c>
      <c r="H2055" s="53">
        <v>0</v>
      </c>
      <c r="I2055" s="53">
        <f>(F2055/C2055)*100</f>
        <v>70.004287777321409</v>
      </c>
      <c r="J2055" s="53">
        <f>(H2055/D2055)*100</f>
        <v>0</v>
      </c>
      <c r="K2055" s="53">
        <f>C2055+D2055</f>
        <v>13712.87</v>
      </c>
      <c r="L2055" s="53">
        <f>E2055+G2055</f>
        <v>17378</v>
      </c>
      <c r="M2055" s="53">
        <f>F2055+H2055</f>
        <v>7622.08</v>
      </c>
      <c r="N2055" s="53">
        <f>(M2055/K2055)*100</f>
        <v>55.5834044951932</v>
      </c>
    </row>
    <row r="2056" spans="1:14" x14ac:dyDescent="0.2">
      <c r="A2056" s="58">
        <v>25</v>
      </c>
      <c r="B2056" s="61" t="s">
        <v>38</v>
      </c>
      <c r="C2056" s="53">
        <v>23193.50793232091</v>
      </c>
      <c r="D2056" s="53">
        <v>6554.4920676790898</v>
      </c>
      <c r="E2056" s="53">
        <v>54241</v>
      </c>
      <c r="F2056" s="53">
        <v>16712.650000000001</v>
      </c>
      <c r="G2056" s="53">
        <v>0</v>
      </c>
      <c r="H2056" s="53">
        <v>0</v>
      </c>
      <c r="I2056" s="53">
        <f t="shared" ref="I2056:I2068" si="434">(F2056/C2056)*100</f>
        <v>72.057448354806127</v>
      </c>
      <c r="J2056" s="53">
        <f t="shared" ref="J2056:J2068" si="435">(H2056/D2056)*100</f>
        <v>0</v>
      </c>
      <c r="K2056" s="53">
        <f t="shared" ref="K2056:K2068" si="436">C2056+D2056</f>
        <v>29748</v>
      </c>
      <c r="L2056" s="53">
        <f t="shared" ref="L2056:M2068" si="437">E2056+G2056</f>
        <v>54241</v>
      </c>
      <c r="M2056" s="53">
        <f t="shared" si="437"/>
        <v>16712.650000000001</v>
      </c>
      <c r="N2056" s="53">
        <f t="shared" ref="N2056:N2068" si="438">(M2056/K2056)*100</f>
        <v>56.180751647169558</v>
      </c>
    </row>
    <row r="2057" spans="1:14" x14ac:dyDescent="0.2">
      <c r="A2057" s="58">
        <v>26</v>
      </c>
      <c r="B2057" s="61" t="s">
        <v>39</v>
      </c>
      <c r="C2057" s="53">
        <v>143296.16452930126</v>
      </c>
      <c r="D2057" s="53">
        <v>77159.765470698738</v>
      </c>
      <c r="E2057" s="53">
        <v>220533</v>
      </c>
      <c r="F2057" s="53">
        <v>164775.75</v>
      </c>
      <c r="G2057" s="53">
        <v>0</v>
      </c>
      <c r="H2057" s="53">
        <v>0</v>
      </c>
      <c r="I2057" s="53">
        <f t="shared" si="434"/>
        <v>114.98964437830894</v>
      </c>
      <c r="J2057" s="53">
        <f t="shared" si="435"/>
        <v>0</v>
      </c>
      <c r="K2057" s="53">
        <f t="shared" si="436"/>
        <v>220455.93</v>
      </c>
      <c r="L2057" s="53">
        <f t="shared" si="437"/>
        <v>220533</v>
      </c>
      <c r="M2057" s="53">
        <f t="shared" si="437"/>
        <v>164775.75</v>
      </c>
      <c r="N2057" s="53">
        <f t="shared" si="438"/>
        <v>74.743169757329724</v>
      </c>
    </row>
    <row r="2058" spans="1:14" x14ac:dyDescent="0.2">
      <c r="A2058" s="58">
        <v>27</v>
      </c>
      <c r="B2058" s="61" t="s">
        <v>40</v>
      </c>
      <c r="C2058" s="53">
        <v>9887.8547578571415</v>
      </c>
      <c r="D2058" s="53">
        <v>2475.2752421428577</v>
      </c>
      <c r="E2058" s="53">
        <v>24922</v>
      </c>
      <c r="F2058" s="53">
        <v>10668.32</v>
      </c>
      <c r="G2058" s="53">
        <v>0</v>
      </c>
      <c r="H2058" s="53">
        <v>0</v>
      </c>
      <c r="I2058" s="53">
        <f t="shared" si="434"/>
        <v>107.8931705739577</v>
      </c>
      <c r="J2058" s="53">
        <f t="shared" si="435"/>
        <v>0</v>
      </c>
      <c r="K2058" s="53">
        <f t="shared" si="436"/>
        <v>12363.13</v>
      </c>
      <c r="L2058" s="53">
        <f t="shared" si="437"/>
        <v>24922</v>
      </c>
      <c r="M2058" s="53">
        <f t="shared" si="437"/>
        <v>10668.32</v>
      </c>
      <c r="N2058" s="53">
        <f t="shared" si="438"/>
        <v>86.291416494043176</v>
      </c>
    </row>
    <row r="2059" spans="1:14" x14ac:dyDescent="0.2">
      <c r="A2059" s="58">
        <v>28</v>
      </c>
      <c r="B2059" s="61" t="s">
        <v>41</v>
      </c>
      <c r="C2059" s="53">
        <v>3787.5577573712258</v>
      </c>
      <c r="D2059" s="53">
        <v>4660.5822426287741</v>
      </c>
      <c r="E2059" s="53">
        <v>51542</v>
      </c>
      <c r="F2059" s="53">
        <v>3803.76</v>
      </c>
      <c r="G2059" s="53">
        <v>0</v>
      </c>
      <c r="H2059" s="53">
        <v>0</v>
      </c>
      <c r="I2059" s="53">
        <f t="shared" si="434"/>
        <v>100.42777546024854</v>
      </c>
      <c r="J2059" s="53">
        <f t="shared" si="435"/>
        <v>0</v>
      </c>
      <c r="K2059" s="53">
        <f t="shared" si="436"/>
        <v>8448.14</v>
      </c>
      <c r="L2059" s="53">
        <f t="shared" si="437"/>
        <v>51542</v>
      </c>
      <c r="M2059" s="53">
        <f t="shared" si="437"/>
        <v>3803.76</v>
      </c>
      <c r="N2059" s="53">
        <f t="shared" si="438"/>
        <v>45.02482203183186</v>
      </c>
    </row>
    <row r="2060" spans="1:14" x14ac:dyDescent="0.2">
      <c r="A2060" s="58">
        <v>29</v>
      </c>
      <c r="B2060" s="61" t="s">
        <v>42</v>
      </c>
      <c r="C2060" s="53">
        <v>80050.296522157994</v>
      </c>
      <c r="D2060" s="53">
        <v>58667.913477841998</v>
      </c>
      <c r="E2060" s="53">
        <v>145179</v>
      </c>
      <c r="F2060" s="53">
        <v>91627.58</v>
      </c>
      <c r="G2060" s="53">
        <v>0</v>
      </c>
      <c r="H2060" s="53">
        <v>0</v>
      </c>
      <c r="I2060" s="53">
        <f t="shared" si="434"/>
        <v>114.46251167181798</v>
      </c>
      <c r="J2060" s="53">
        <f t="shared" si="435"/>
        <v>0</v>
      </c>
      <c r="K2060" s="53">
        <f t="shared" si="436"/>
        <v>138718.21</v>
      </c>
      <c r="L2060" s="53">
        <f t="shared" si="437"/>
        <v>145179</v>
      </c>
      <c r="M2060" s="53">
        <f t="shared" si="437"/>
        <v>91627.58</v>
      </c>
      <c r="N2060" s="53">
        <f t="shared" si="438"/>
        <v>66.05302937516278</v>
      </c>
    </row>
    <row r="2061" spans="1:14" x14ac:dyDescent="0.2">
      <c r="A2061" s="58">
        <v>30</v>
      </c>
      <c r="B2061" s="61" t="s">
        <v>43</v>
      </c>
      <c r="C2061" s="53">
        <v>108095.23809523809</v>
      </c>
      <c r="D2061" s="53">
        <v>41904.761904761908</v>
      </c>
      <c r="E2061" s="53">
        <v>231514</v>
      </c>
      <c r="F2061" s="53">
        <v>129484.78</v>
      </c>
      <c r="G2061" s="53">
        <v>0</v>
      </c>
      <c r="H2061" s="53">
        <v>0</v>
      </c>
      <c r="I2061" s="53">
        <f t="shared" si="434"/>
        <v>119.78768193832599</v>
      </c>
      <c r="J2061" s="53">
        <f t="shared" si="435"/>
        <v>0</v>
      </c>
      <c r="K2061" s="53">
        <f t="shared" si="436"/>
        <v>150000</v>
      </c>
      <c r="L2061" s="53">
        <f t="shared" si="437"/>
        <v>231514</v>
      </c>
      <c r="M2061" s="53">
        <f t="shared" si="437"/>
        <v>129484.78</v>
      </c>
      <c r="N2061" s="53">
        <f t="shared" si="438"/>
        <v>86.323186666666658</v>
      </c>
    </row>
    <row r="2062" spans="1:14" x14ac:dyDescent="0.2">
      <c r="A2062" s="58">
        <v>31</v>
      </c>
      <c r="B2062" s="61" t="s">
        <v>44</v>
      </c>
      <c r="C2062" s="53">
        <v>8525.3038948151825</v>
      </c>
      <c r="D2062" s="53">
        <v>2524.6961051848175</v>
      </c>
      <c r="E2062" s="53">
        <v>19677</v>
      </c>
      <c r="F2062" s="53">
        <v>8956.7999999999993</v>
      </c>
      <c r="G2062" s="53">
        <v>0</v>
      </c>
      <c r="H2062" s="53">
        <v>0</v>
      </c>
      <c r="I2062" s="53">
        <f t="shared" si="434"/>
        <v>105.06135746606333</v>
      </c>
      <c r="J2062" s="53">
        <f t="shared" si="435"/>
        <v>0</v>
      </c>
      <c r="K2062" s="53">
        <f t="shared" si="436"/>
        <v>11050</v>
      </c>
      <c r="L2062" s="53">
        <f t="shared" si="437"/>
        <v>19677</v>
      </c>
      <c r="M2062" s="53">
        <f t="shared" si="437"/>
        <v>8956.7999999999993</v>
      </c>
      <c r="N2062" s="53">
        <f t="shared" si="438"/>
        <v>81.05701357466063</v>
      </c>
    </row>
    <row r="2063" spans="1:14" x14ac:dyDescent="0.2">
      <c r="A2063" s="58">
        <v>32</v>
      </c>
      <c r="B2063" s="61" t="s">
        <v>45</v>
      </c>
      <c r="C2063" s="53">
        <v>13091.311623521047</v>
      </c>
      <c r="D2063" s="53">
        <v>30438.688376478953</v>
      </c>
      <c r="E2063" s="53">
        <v>22973</v>
      </c>
      <c r="F2063" s="53">
        <v>15750.9</v>
      </c>
      <c r="G2063" s="53">
        <v>0</v>
      </c>
      <c r="H2063" s="53">
        <v>0</v>
      </c>
      <c r="I2063" s="53">
        <f t="shared" si="434"/>
        <v>120.31567541101454</v>
      </c>
      <c r="J2063" s="53">
        <f t="shared" si="435"/>
        <v>0</v>
      </c>
      <c r="K2063" s="53">
        <f t="shared" si="436"/>
        <v>43530</v>
      </c>
      <c r="L2063" s="53">
        <f t="shared" si="437"/>
        <v>22973</v>
      </c>
      <c r="M2063" s="53">
        <f t="shared" si="437"/>
        <v>15750.9</v>
      </c>
      <c r="N2063" s="53">
        <f t="shared" si="438"/>
        <v>36.184011026878018</v>
      </c>
    </row>
    <row r="2064" spans="1:14" x14ac:dyDescent="0.2">
      <c r="A2064" s="58">
        <v>33</v>
      </c>
      <c r="B2064" s="61" t="s">
        <v>46</v>
      </c>
      <c r="C2064" s="53">
        <v>9097.7197586363636</v>
      </c>
      <c r="D2064" s="53">
        <v>2902.390241363637</v>
      </c>
      <c r="E2064" s="53">
        <v>22463</v>
      </c>
      <c r="F2064" s="53">
        <v>9615.68</v>
      </c>
      <c r="G2064" s="53">
        <v>0</v>
      </c>
      <c r="H2064" s="53">
        <v>0</v>
      </c>
      <c r="I2064" s="53">
        <f t="shared" si="434"/>
        <v>105.69329738775414</v>
      </c>
      <c r="J2064" s="53">
        <f t="shared" si="435"/>
        <v>0</v>
      </c>
      <c r="K2064" s="53">
        <f t="shared" si="436"/>
        <v>12000.11</v>
      </c>
      <c r="L2064" s="53">
        <f t="shared" si="437"/>
        <v>22463</v>
      </c>
      <c r="M2064" s="53">
        <f t="shared" si="437"/>
        <v>9615.68</v>
      </c>
      <c r="N2064" s="53">
        <f t="shared" si="438"/>
        <v>80.129932142288695</v>
      </c>
    </row>
    <row r="2065" spans="1:14" x14ac:dyDescent="0.2">
      <c r="A2065" s="58">
        <v>34</v>
      </c>
      <c r="B2065" s="61" t="s">
        <v>47</v>
      </c>
      <c r="C2065" s="53">
        <v>0</v>
      </c>
      <c r="D2065" s="53">
        <v>0</v>
      </c>
      <c r="E2065" s="53">
        <v>0</v>
      </c>
      <c r="F2065" s="53">
        <v>0</v>
      </c>
      <c r="G2065" s="53">
        <v>0</v>
      </c>
      <c r="H2065" s="53">
        <v>0</v>
      </c>
      <c r="I2065" s="53" t="e">
        <f t="shared" si="434"/>
        <v>#DIV/0!</v>
      </c>
      <c r="J2065" s="53" t="e">
        <f t="shared" si="435"/>
        <v>#DIV/0!</v>
      </c>
      <c r="K2065" s="53">
        <f t="shared" si="436"/>
        <v>0</v>
      </c>
      <c r="L2065" s="53">
        <f t="shared" si="437"/>
        <v>0</v>
      </c>
      <c r="M2065" s="53">
        <f t="shared" si="437"/>
        <v>0</v>
      </c>
      <c r="N2065" s="53" t="e">
        <f t="shared" si="438"/>
        <v>#DIV/0!</v>
      </c>
    </row>
    <row r="2066" spans="1:14" x14ac:dyDescent="0.2">
      <c r="A2066" s="58">
        <v>35</v>
      </c>
      <c r="B2066" s="61" t="s">
        <v>48</v>
      </c>
      <c r="C2066" s="53">
        <v>50812.121212121216</v>
      </c>
      <c r="D2066" s="53">
        <v>1587.8787878787844</v>
      </c>
      <c r="E2066" s="53">
        <v>62918</v>
      </c>
      <c r="F2066" s="53">
        <v>37456.29</v>
      </c>
      <c r="G2066" s="53">
        <v>0</v>
      </c>
      <c r="H2066" s="53">
        <v>0</v>
      </c>
      <c r="I2066" s="53">
        <f t="shared" si="434"/>
        <v>73.715265386450383</v>
      </c>
      <c r="J2066" s="53">
        <f t="shared" si="435"/>
        <v>0</v>
      </c>
      <c r="K2066" s="53">
        <f t="shared" si="436"/>
        <v>52400</v>
      </c>
      <c r="L2066" s="53">
        <f t="shared" si="437"/>
        <v>62918</v>
      </c>
      <c r="M2066" s="53">
        <f t="shared" si="437"/>
        <v>37456.29</v>
      </c>
      <c r="N2066" s="53">
        <f t="shared" si="438"/>
        <v>71.481469465648857</v>
      </c>
    </row>
    <row r="2067" spans="1:14" x14ac:dyDescent="0.2">
      <c r="A2067" s="58">
        <v>36</v>
      </c>
      <c r="B2067" s="61" t="s">
        <v>49</v>
      </c>
      <c r="C2067" s="53">
        <v>54805</v>
      </c>
      <c r="D2067" s="53">
        <v>1695</v>
      </c>
      <c r="E2067" s="53">
        <v>101032</v>
      </c>
      <c r="F2067" s="53">
        <v>56603.08</v>
      </c>
      <c r="G2067" s="53">
        <v>0</v>
      </c>
      <c r="H2067" s="53">
        <v>0</v>
      </c>
      <c r="I2067" s="53">
        <f t="shared" si="434"/>
        <v>103.28086853389289</v>
      </c>
      <c r="J2067" s="53">
        <f t="shared" si="435"/>
        <v>0</v>
      </c>
      <c r="K2067" s="53">
        <f t="shared" si="436"/>
        <v>56500</v>
      </c>
      <c r="L2067" s="53">
        <f t="shared" si="437"/>
        <v>101032</v>
      </c>
      <c r="M2067" s="53">
        <f t="shared" si="437"/>
        <v>56603.08</v>
      </c>
      <c r="N2067" s="53">
        <f t="shared" si="438"/>
        <v>100.18244247787611</v>
      </c>
    </row>
    <row r="2068" spans="1:14" x14ac:dyDescent="0.2">
      <c r="A2068" s="66"/>
      <c r="B2068" s="67" t="s">
        <v>6</v>
      </c>
      <c r="C2068" s="54">
        <f t="shared" ref="C2068:H2068" si="439">SUM(C2032:C2067)</f>
        <v>1326119.0678674215</v>
      </c>
      <c r="D2068" s="54">
        <f t="shared" si="439"/>
        <v>503524.6021325785</v>
      </c>
      <c r="E2068" s="54">
        <f t="shared" si="439"/>
        <v>2663778</v>
      </c>
      <c r="F2068" s="47">
        <f t="shared" si="439"/>
        <v>1408868.5100000002</v>
      </c>
      <c r="G2068" s="54">
        <f t="shared" si="439"/>
        <v>0</v>
      </c>
      <c r="H2068" s="54">
        <f t="shared" si="439"/>
        <v>0</v>
      </c>
      <c r="I2068" s="54">
        <f t="shared" si="434"/>
        <v>106.23997076413741</v>
      </c>
      <c r="J2068" s="54">
        <f t="shared" si="435"/>
        <v>0</v>
      </c>
      <c r="K2068" s="54">
        <f t="shared" si="436"/>
        <v>1829643.67</v>
      </c>
      <c r="L2068" s="54">
        <f t="shared" si="437"/>
        <v>2663778</v>
      </c>
      <c r="M2068" s="54">
        <f t="shared" si="437"/>
        <v>1408868.5100000002</v>
      </c>
      <c r="N2068" s="54">
        <f t="shared" si="438"/>
        <v>77.002343849827355</v>
      </c>
    </row>
    <row r="2069" spans="1:14" ht="20.25" x14ac:dyDescent="0.2">
      <c r="A2069" s="109" t="s">
        <v>103</v>
      </c>
      <c r="B2069" s="109"/>
      <c r="C2069" s="109"/>
      <c r="D2069" s="109"/>
      <c r="E2069" s="109"/>
      <c r="F2069" s="109"/>
      <c r="G2069" s="109"/>
      <c r="H2069" s="109"/>
      <c r="I2069" s="109"/>
      <c r="J2069" s="109"/>
      <c r="K2069" s="109"/>
      <c r="L2069" s="109"/>
      <c r="M2069" s="109"/>
      <c r="N2069" s="109"/>
    </row>
    <row r="2070" spans="1:14" x14ac:dyDescent="0.2">
      <c r="A2070" s="110"/>
      <c r="B2070" s="110"/>
      <c r="C2070" s="110"/>
      <c r="D2070" s="110"/>
      <c r="E2070" s="110"/>
      <c r="F2070" s="110"/>
      <c r="G2070" s="110"/>
      <c r="H2070" s="110"/>
      <c r="I2070" s="110"/>
      <c r="J2070" s="110"/>
      <c r="K2070" s="110"/>
      <c r="L2070" s="110"/>
      <c r="M2070" s="110"/>
      <c r="N2070" s="110"/>
    </row>
    <row r="2071" spans="1:14" ht="15.75" x14ac:dyDescent="0.2">
      <c r="A2071" s="111" t="str">
        <f>A3</f>
        <v>Disbursements under Crop Loans - 30.09.2020</v>
      </c>
      <c r="B2071" s="111"/>
      <c r="C2071" s="111"/>
      <c r="D2071" s="111"/>
      <c r="E2071" s="111"/>
      <c r="F2071" s="111"/>
      <c r="G2071" s="111"/>
      <c r="H2071" s="111"/>
      <c r="I2071" s="111"/>
      <c r="J2071" s="111"/>
      <c r="K2071" s="111"/>
      <c r="L2071" s="111"/>
      <c r="M2071" s="111"/>
      <c r="N2071" s="111"/>
    </row>
    <row r="2072" spans="1:14" x14ac:dyDescent="0.2">
      <c r="A2072" s="56"/>
      <c r="B2072" s="56"/>
      <c r="C2072" s="56"/>
      <c r="D2072" s="56"/>
      <c r="E2072" s="56"/>
      <c r="F2072" s="56"/>
      <c r="G2072" s="56"/>
      <c r="H2072" s="56"/>
      <c r="I2072" s="56"/>
      <c r="J2072" s="56"/>
      <c r="K2072" s="112" t="s">
        <v>2</v>
      </c>
      <c r="L2072" s="112"/>
      <c r="M2072" s="112"/>
      <c r="N2072" s="112"/>
    </row>
    <row r="2073" spans="1:14" x14ac:dyDescent="0.2">
      <c r="A2073" s="113" t="s">
        <v>3</v>
      </c>
      <c r="B2073" s="113" t="s">
        <v>56</v>
      </c>
      <c r="C2073" s="102" t="str">
        <f>C5</f>
        <v>Crop Loan Target 
ACP 2020-21</v>
      </c>
      <c r="D2073" s="102"/>
      <c r="E2073" s="116" t="str">
        <f>E5</f>
        <v>Cumulative Achievement from 
01.04.2020</v>
      </c>
      <c r="F2073" s="117"/>
      <c r="G2073" s="117"/>
      <c r="H2073" s="118"/>
      <c r="I2073" s="102" t="s">
        <v>5</v>
      </c>
      <c r="J2073" s="102"/>
      <c r="K2073" s="102" t="s">
        <v>6</v>
      </c>
      <c r="L2073" s="102"/>
      <c r="M2073" s="102"/>
      <c r="N2073" s="102"/>
    </row>
    <row r="2074" spans="1:14" x14ac:dyDescent="0.2">
      <c r="A2074" s="114"/>
      <c r="B2074" s="114"/>
      <c r="C2074" s="103" t="s">
        <v>7</v>
      </c>
      <c r="D2074" s="103" t="s">
        <v>8</v>
      </c>
      <c r="E2074" s="105" t="s">
        <v>7</v>
      </c>
      <c r="F2074" s="106"/>
      <c r="G2074" s="105" t="s">
        <v>8</v>
      </c>
      <c r="H2074" s="106"/>
      <c r="I2074" s="103" t="s">
        <v>7</v>
      </c>
      <c r="J2074" s="103" t="s">
        <v>8</v>
      </c>
      <c r="K2074" s="103" t="s">
        <v>9</v>
      </c>
      <c r="L2074" s="107" t="s">
        <v>10</v>
      </c>
      <c r="M2074" s="107"/>
      <c r="N2074" s="103" t="s">
        <v>11</v>
      </c>
    </row>
    <row r="2075" spans="1:14" x14ac:dyDescent="0.2">
      <c r="A2075" s="115"/>
      <c r="B2075" s="115"/>
      <c r="C2075" s="104"/>
      <c r="D2075" s="104"/>
      <c r="E2075" s="57" t="s">
        <v>12</v>
      </c>
      <c r="F2075" s="57" t="s">
        <v>13</v>
      </c>
      <c r="G2075" s="57" t="s">
        <v>12</v>
      </c>
      <c r="H2075" s="57" t="s">
        <v>13</v>
      </c>
      <c r="I2075" s="104"/>
      <c r="J2075" s="104"/>
      <c r="K2075" s="104"/>
      <c r="L2075" s="57" t="s">
        <v>12</v>
      </c>
      <c r="M2075" s="57" t="s">
        <v>13</v>
      </c>
      <c r="N2075" s="104"/>
    </row>
    <row r="2076" spans="1:14" x14ac:dyDescent="0.2">
      <c r="A2076" s="58">
        <v>1</v>
      </c>
      <c r="B2076" s="61" t="s">
        <v>14</v>
      </c>
      <c r="C2076" s="53">
        <v>0</v>
      </c>
      <c r="D2076" s="53">
        <v>0</v>
      </c>
      <c r="E2076" s="53">
        <v>0</v>
      </c>
      <c r="F2076" s="53">
        <v>0</v>
      </c>
      <c r="G2076" s="53">
        <v>0</v>
      </c>
      <c r="H2076" s="53">
        <v>0</v>
      </c>
      <c r="I2076" s="53" t="e">
        <f t="shared" ref="I2076:I2091" si="440">(F2076/C2076)*100</f>
        <v>#DIV/0!</v>
      </c>
      <c r="J2076" s="53" t="e">
        <f t="shared" ref="J2076:J2091" si="441">(H2076/D2076)*100</f>
        <v>#DIV/0!</v>
      </c>
      <c r="K2076" s="53">
        <f t="shared" ref="K2076:K2091" si="442">C2076+D2076</f>
        <v>0</v>
      </c>
      <c r="L2076" s="53">
        <f t="shared" ref="L2076:M2091" si="443">E2076+G2076</f>
        <v>0</v>
      </c>
      <c r="M2076" s="53">
        <f t="shared" si="443"/>
        <v>0</v>
      </c>
      <c r="N2076" s="53" t="e">
        <f t="shared" ref="N2076:N2091" si="444">(M2076/K2076)*100</f>
        <v>#DIV/0!</v>
      </c>
    </row>
    <row r="2077" spans="1:14" x14ac:dyDescent="0.2">
      <c r="A2077" s="58">
        <v>2</v>
      </c>
      <c r="B2077" s="61" t="s">
        <v>15</v>
      </c>
      <c r="C2077" s="53">
        <v>0</v>
      </c>
      <c r="D2077" s="53">
        <v>0</v>
      </c>
      <c r="E2077" s="53">
        <v>0</v>
      </c>
      <c r="F2077" s="53">
        <v>0</v>
      </c>
      <c r="G2077" s="53">
        <v>0</v>
      </c>
      <c r="H2077" s="53">
        <v>0</v>
      </c>
      <c r="I2077" s="53" t="e">
        <f t="shared" si="440"/>
        <v>#DIV/0!</v>
      </c>
      <c r="J2077" s="53" t="e">
        <f t="shared" si="441"/>
        <v>#DIV/0!</v>
      </c>
      <c r="K2077" s="53">
        <f t="shared" si="442"/>
        <v>0</v>
      </c>
      <c r="L2077" s="53">
        <f t="shared" si="443"/>
        <v>0</v>
      </c>
      <c r="M2077" s="53">
        <f t="shared" si="443"/>
        <v>0</v>
      </c>
      <c r="N2077" s="53" t="e">
        <f t="shared" si="444"/>
        <v>#DIV/0!</v>
      </c>
    </row>
    <row r="2078" spans="1:14" x14ac:dyDescent="0.2">
      <c r="A2078" s="58">
        <v>3</v>
      </c>
      <c r="B2078" s="61" t="s">
        <v>16</v>
      </c>
      <c r="C2078" s="53">
        <v>0</v>
      </c>
      <c r="D2078" s="53">
        <v>0</v>
      </c>
      <c r="E2078" s="53">
        <v>0</v>
      </c>
      <c r="F2078" s="53">
        <v>0</v>
      </c>
      <c r="G2078" s="53">
        <v>0</v>
      </c>
      <c r="H2078" s="53">
        <v>0</v>
      </c>
      <c r="I2078" s="53" t="e">
        <f t="shared" si="440"/>
        <v>#DIV/0!</v>
      </c>
      <c r="J2078" s="53" t="e">
        <f t="shared" si="441"/>
        <v>#DIV/0!</v>
      </c>
      <c r="K2078" s="53">
        <f t="shared" si="442"/>
        <v>0</v>
      </c>
      <c r="L2078" s="53">
        <f t="shared" si="443"/>
        <v>0</v>
      </c>
      <c r="M2078" s="53">
        <f t="shared" si="443"/>
        <v>0</v>
      </c>
      <c r="N2078" s="53" t="e">
        <f t="shared" si="444"/>
        <v>#DIV/0!</v>
      </c>
    </row>
    <row r="2079" spans="1:14" x14ac:dyDescent="0.2">
      <c r="A2079" s="58">
        <v>4</v>
      </c>
      <c r="B2079" s="61" t="s">
        <v>17</v>
      </c>
      <c r="C2079" s="53">
        <v>0</v>
      </c>
      <c r="D2079" s="53">
        <v>0</v>
      </c>
      <c r="E2079" s="53">
        <v>0</v>
      </c>
      <c r="F2079" s="53">
        <v>0</v>
      </c>
      <c r="G2079" s="53">
        <v>0</v>
      </c>
      <c r="H2079" s="53">
        <v>0</v>
      </c>
      <c r="I2079" s="53" t="e">
        <f t="shared" si="440"/>
        <v>#DIV/0!</v>
      </c>
      <c r="J2079" s="53" t="e">
        <f t="shared" si="441"/>
        <v>#DIV/0!</v>
      </c>
      <c r="K2079" s="53">
        <f t="shared" si="442"/>
        <v>0</v>
      </c>
      <c r="L2079" s="53">
        <f t="shared" si="443"/>
        <v>0</v>
      </c>
      <c r="M2079" s="53">
        <f t="shared" si="443"/>
        <v>0</v>
      </c>
      <c r="N2079" s="53" t="e">
        <f t="shared" si="444"/>
        <v>#DIV/0!</v>
      </c>
    </row>
    <row r="2080" spans="1:14" x14ac:dyDescent="0.2">
      <c r="A2080" s="58">
        <v>5</v>
      </c>
      <c r="B2080" s="61" t="s">
        <v>18</v>
      </c>
      <c r="C2080" s="53">
        <v>0</v>
      </c>
      <c r="D2080" s="53">
        <v>0</v>
      </c>
      <c r="E2080" s="53">
        <v>0</v>
      </c>
      <c r="F2080" s="53">
        <v>0</v>
      </c>
      <c r="G2080" s="53">
        <v>0</v>
      </c>
      <c r="H2080" s="53">
        <v>0</v>
      </c>
      <c r="I2080" s="53" t="e">
        <f t="shared" si="440"/>
        <v>#DIV/0!</v>
      </c>
      <c r="J2080" s="53" t="e">
        <f t="shared" si="441"/>
        <v>#DIV/0!</v>
      </c>
      <c r="K2080" s="53">
        <f t="shared" si="442"/>
        <v>0</v>
      </c>
      <c r="L2080" s="53">
        <f t="shared" si="443"/>
        <v>0</v>
      </c>
      <c r="M2080" s="53">
        <f t="shared" si="443"/>
        <v>0</v>
      </c>
      <c r="N2080" s="53" t="e">
        <f t="shared" si="444"/>
        <v>#DIV/0!</v>
      </c>
    </row>
    <row r="2081" spans="1:14" x14ac:dyDescent="0.2">
      <c r="A2081" s="58">
        <v>6</v>
      </c>
      <c r="B2081" s="61" t="s">
        <v>19</v>
      </c>
      <c r="C2081" s="53">
        <v>0</v>
      </c>
      <c r="D2081" s="53">
        <v>0</v>
      </c>
      <c r="E2081" s="53">
        <v>0</v>
      </c>
      <c r="F2081" s="53">
        <v>0</v>
      </c>
      <c r="G2081" s="53">
        <v>0</v>
      </c>
      <c r="H2081" s="53">
        <v>0</v>
      </c>
      <c r="I2081" s="53" t="e">
        <f t="shared" si="440"/>
        <v>#DIV/0!</v>
      </c>
      <c r="J2081" s="53" t="e">
        <f t="shared" si="441"/>
        <v>#DIV/0!</v>
      </c>
      <c r="K2081" s="53">
        <f t="shared" si="442"/>
        <v>0</v>
      </c>
      <c r="L2081" s="53">
        <f t="shared" si="443"/>
        <v>0</v>
      </c>
      <c r="M2081" s="53">
        <f t="shared" si="443"/>
        <v>0</v>
      </c>
      <c r="N2081" s="53" t="e">
        <f t="shared" si="444"/>
        <v>#DIV/0!</v>
      </c>
    </row>
    <row r="2082" spans="1:14" x14ac:dyDescent="0.2">
      <c r="A2082" s="58">
        <v>7</v>
      </c>
      <c r="B2082" s="61" t="s">
        <v>20</v>
      </c>
      <c r="C2082" s="53">
        <v>0</v>
      </c>
      <c r="D2082" s="53">
        <v>0</v>
      </c>
      <c r="E2082" s="53">
        <v>0</v>
      </c>
      <c r="F2082" s="53">
        <v>0</v>
      </c>
      <c r="G2082" s="53">
        <v>0</v>
      </c>
      <c r="H2082" s="53">
        <v>0</v>
      </c>
      <c r="I2082" s="53" t="e">
        <f t="shared" si="440"/>
        <v>#DIV/0!</v>
      </c>
      <c r="J2082" s="53" t="e">
        <f t="shared" si="441"/>
        <v>#DIV/0!</v>
      </c>
      <c r="K2082" s="53">
        <f t="shared" si="442"/>
        <v>0</v>
      </c>
      <c r="L2082" s="53">
        <f t="shared" si="443"/>
        <v>0</v>
      </c>
      <c r="M2082" s="53">
        <f t="shared" si="443"/>
        <v>0</v>
      </c>
      <c r="N2082" s="53" t="e">
        <f t="shared" si="444"/>
        <v>#DIV/0!</v>
      </c>
    </row>
    <row r="2083" spans="1:14" x14ac:dyDescent="0.2">
      <c r="A2083" s="58">
        <v>8</v>
      </c>
      <c r="B2083" s="61" t="s">
        <v>21</v>
      </c>
      <c r="C2083" s="53">
        <v>0</v>
      </c>
      <c r="D2083" s="53">
        <v>0</v>
      </c>
      <c r="E2083" s="53">
        <v>0</v>
      </c>
      <c r="F2083" s="53">
        <v>0</v>
      </c>
      <c r="G2083" s="53">
        <v>0</v>
      </c>
      <c r="H2083" s="53">
        <v>0</v>
      </c>
      <c r="I2083" s="53" t="e">
        <f t="shared" si="440"/>
        <v>#DIV/0!</v>
      </c>
      <c r="J2083" s="53" t="e">
        <f t="shared" si="441"/>
        <v>#DIV/0!</v>
      </c>
      <c r="K2083" s="53">
        <f t="shared" si="442"/>
        <v>0</v>
      </c>
      <c r="L2083" s="53">
        <f t="shared" si="443"/>
        <v>0</v>
      </c>
      <c r="M2083" s="53">
        <f t="shared" si="443"/>
        <v>0</v>
      </c>
      <c r="N2083" s="53" t="e">
        <f t="shared" si="444"/>
        <v>#DIV/0!</v>
      </c>
    </row>
    <row r="2084" spans="1:14" x14ac:dyDescent="0.2">
      <c r="A2084" s="58">
        <v>9</v>
      </c>
      <c r="B2084" s="61" t="s">
        <v>22</v>
      </c>
      <c r="C2084" s="53">
        <v>0</v>
      </c>
      <c r="D2084" s="53">
        <v>0</v>
      </c>
      <c r="E2084" s="53">
        <v>0</v>
      </c>
      <c r="F2084" s="53">
        <v>0</v>
      </c>
      <c r="G2084" s="53">
        <v>0</v>
      </c>
      <c r="H2084" s="53">
        <v>0</v>
      </c>
      <c r="I2084" s="53" t="e">
        <f t="shared" si="440"/>
        <v>#DIV/0!</v>
      </c>
      <c r="J2084" s="53" t="e">
        <f t="shared" si="441"/>
        <v>#DIV/0!</v>
      </c>
      <c r="K2084" s="53">
        <f t="shared" si="442"/>
        <v>0</v>
      </c>
      <c r="L2084" s="53">
        <f t="shared" si="443"/>
        <v>0</v>
      </c>
      <c r="M2084" s="53">
        <f t="shared" si="443"/>
        <v>0</v>
      </c>
      <c r="N2084" s="53" t="e">
        <f t="shared" si="444"/>
        <v>#DIV/0!</v>
      </c>
    </row>
    <row r="2085" spans="1:14" x14ac:dyDescent="0.2">
      <c r="A2085" s="58">
        <v>10</v>
      </c>
      <c r="B2085" s="61" t="s">
        <v>23</v>
      </c>
      <c r="C2085" s="53">
        <v>0</v>
      </c>
      <c r="D2085" s="53">
        <v>0</v>
      </c>
      <c r="E2085" s="53">
        <v>0</v>
      </c>
      <c r="F2085" s="53">
        <v>0</v>
      </c>
      <c r="G2085" s="53">
        <v>0</v>
      </c>
      <c r="H2085" s="53">
        <v>0</v>
      </c>
      <c r="I2085" s="53" t="e">
        <f t="shared" si="440"/>
        <v>#DIV/0!</v>
      </c>
      <c r="J2085" s="53" t="e">
        <f t="shared" si="441"/>
        <v>#DIV/0!</v>
      </c>
      <c r="K2085" s="53">
        <f t="shared" si="442"/>
        <v>0</v>
      </c>
      <c r="L2085" s="53">
        <f t="shared" si="443"/>
        <v>0</v>
      </c>
      <c r="M2085" s="53">
        <f t="shared" si="443"/>
        <v>0</v>
      </c>
      <c r="N2085" s="53" t="e">
        <f t="shared" si="444"/>
        <v>#DIV/0!</v>
      </c>
    </row>
    <row r="2086" spans="1:14" x14ac:dyDescent="0.2">
      <c r="A2086" s="58">
        <v>11</v>
      </c>
      <c r="B2086" s="61" t="s">
        <v>24</v>
      </c>
      <c r="C2086" s="53">
        <v>0</v>
      </c>
      <c r="D2086" s="53">
        <v>0</v>
      </c>
      <c r="E2086" s="53">
        <v>0</v>
      </c>
      <c r="F2086" s="53">
        <v>0</v>
      </c>
      <c r="G2086" s="53">
        <v>0</v>
      </c>
      <c r="H2086" s="53">
        <v>0</v>
      </c>
      <c r="I2086" s="53" t="e">
        <f t="shared" si="440"/>
        <v>#DIV/0!</v>
      </c>
      <c r="J2086" s="53" t="e">
        <f t="shared" si="441"/>
        <v>#DIV/0!</v>
      </c>
      <c r="K2086" s="53">
        <f t="shared" si="442"/>
        <v>0</v>
      </c>
      <c r="L2086" s="53">
        <f t="shared" si="443"/>
        <v>0</v>
      </c>
      <c r="M2086" s="53">
        <f t="shared" si="443"/>
        <v>0</v>
      </c>
      <c r="N2086" s="53" t="e">
        <f t="shared" si="444"/>
        <v>#DIV/0!</v>
      </c>
    </row>
    <row r="2087" spans="1:14" x14ac:dyDescent="0.2">
      <c r="A2087" s="58">
        <v>12</v>
      </c>
      <c r="B2087" s="61" t="s">
        <v>25</v>
      </c>
      <c r="C2087" s="53">
        <v>0</v>
      </c>
      <c r="D2087" s="53">
        <v>0</v>
      </c>
      <c r="E2087" s="53">
        <v>0</v>
      </c>
      <c r="F2087" s="53">
        <v>0</v>
      </c>
      <c r="G2087" s="53">
        <v>0</v>
      </c>
      <c r="H2087" s="53">
        <v>0</v>
      </c>
      <c r="I2087" s="53" t="e">
        <f t="shared" si="440"/>
        <v>#DIV/0!</v>
      </c>
      <c r="J2087" s="53" t="e">
        <f t="shared" si="441"/>
        <v>#DIV/0!</v>
      </c>
      <c r="K2087" s="53">
        <f t="shared" si="442"/>
        <v>0</v>
      </c>
      <c r="L2087" s="53">
        <f t="shared" si="443"/>
        <v>0</v>
      </c>
      <c r="M2087" s="53">
        <f t="shared" si="443"/>
        <v>0</v>
      </c>
      <c r="N2087" s="53" t="e">
        <f t="shared" si="444"/>
        <v>#DIV/0!</v>
      </c>
    </row>
    <row r="2088" spans="1:14" x14ac:dyDescent="0.2">
      <c r="A2088" s="58">
        <v>13</v>
      </c>
      <c r="B2088" s="61" t="s">
        <v>26</v>
      </c>
      <c r="C2088" s="53">
        <v>0</v>
      </c>
      <c r="D2088" s="53">
        <v>0</v>
      </c>
      <c r="E2088" s="53">
        <v>0</v>
      </c>
      <c r="F2088" s="53">
        <v>0</v>
      </c>
      <c r="G2088" s="53">
        <v>0</v>
      </c>
      <c r="H2088" s="53">
        <v>0</v>
      </c>
      <c r="I2088" s="53" t="e">
        <f t="shared" si="440"/>
        <v>#DIV/0!</v>
      </c>
      <c r="J2088" s="53" t="e">
        <f t="shared" si="441"/>
        <v>#DIV/0!</v>
      </c>
      <c r="K2088" s="53">
        <f t="shared" si="442"/>
        <v>0</v>
      </c>
      <c r="L2088" s="53">
        <f t="shared" si="443"/>
        <v>0</v>
      </c>
      <c r="M2088" s="53">
        <f t="shared" si="443"/>
        <v>0</v>
      </c>
      <c r="N2088" s="53" t="e">
        <f t="shared" si="444"/>
        <v>#DIV/0!</v>
      </c>
    </row>
    <row r="2089" spans="1:14" x14ac:dyDescent="0.2">
      <c r="A2089" s="58">
        <v>14</v>
      </c>
      <c r="B2089" s="61" t="s">
        <v>27</v>
      </c>
      <c r="C2089" s="53">
        <v>0</v>
      </c>
      <c r="D2089" s="53">
        <v>0</v>
      </c>
      <c r="E2089" s="53">
        <v>0</v>
      </c>
      <c r="F2089" s="53">
        <v>0</v>
      </c>
      <c r="G2089" s="53">
        <v>0</v>
      </c>
      <c r="H2089" s="53">
        <v>0</v>
      </c>
      <c r="I2089" s="53" t="e">
        <f t="shared" si="440"/>
        <v>#DIV/0!</v>
      </c>
      <c r="J2089" s="53" t="e">
        <f t="shared" si="441"/>
        <v>#DIV/0!</v>
      </c>
      <c r="K2089" s="53">
        <f t="shared" si="442"/>
        <v>0</v>
      </c>
      <c r="L2089" s="53">
        <f t="shared" si="443"/>
        <v>0</v>
      </c>
      <c r="M2089" s="53">
        <f t="shared" si="443"/>
        <v>0</v>
      </c>
      <c r="N2089" s="53" t="e">
        <f t="shared" si="444"/>
        <v>#DIV/0!</v>
      </c>
    </row>
    <row r="2090" spans="1:14" x14ac:dyDescent="0.2">
      <c r="A2090" s="58">
        <v>15</v>
      </c>
      <c r="B2090" s="61" t="s">
        <v>28</v>
      </c>
      <c r="C2090" s="53">
        <v>0</v>
      </c>
      <c r="D2090" s="53">
        <v>0</v>
      </c>
      <c r="E2090" s="53">
        <v>0</v>
      </c>
      <c r="F2090" s="53">
        <v>0</v>
      </c>
      <c r="G2090" s="53">
        <v>0</v>
      </c>
      <c r="H2090" s="53">
        <v>0</v>
      </c>
      <c r="I2090" s="53" t="e">
        <f t="shared" si="440"/>
        <v>#DIV/0!</v>
      </c>
      <c r="J2090" s="53" t="e">
        <f t="shared" si="441"/>
        <v>#DIV/0!</v>
      </c>
      <c r="K2090" s="53">
        <f t="shared" si="442"/>
        <v>0</v>
      </c>
      <c r="L2090" s="53">
        <f t="shared" si="443"/>
        <v>0</v>
      </c>
      <c r="M2090" s="53">
        <f t="shared" si="443"/>
        <v>0</v>
      </c>
      <c r="N2090" s="53" t="e">
        <f t="shared" si="444"/>
        <v>#DIV/0!</v>
      </c>
    </row>
    <row r="2091" spans="1:14" x14ac:dyDescent="0.2">
      <c r="A2091" s="58">
        <v>16</v>
      </c>
      <c r="B2091" s="61" t="s">
        <v>29</v>
      </c>
      <c r="C2091" s="53">
        <v>0</v>
      </c>
      <c r="D2091" s="53">
        <v>0</v>
      </c>
      <c r="E2091" s="53">
        <v>0</v>
      </c>
      <c r="F2091" s="53">
        <v>0</v>
      </c>
      <c r="G2091" s="53">
        <v>0</v>
      </c>
      <c r="H2091" s="53">
        <v>0</v>
      </c>
      <c r="I2091" s="53" t="e">
        <f t="shared" si="440"/>
        <v>#DIV/0!</v>
      </c>
      <c r="J2091" s="53" t="e">
        <f t="shared" si="441"/>
        <v>#DIV/0!</v>
      </c>
      <c r="K2091" s="53">
        <f t="shared" si="442"/>
        <v>0</v>
      </c>
      <c r="L2091" s="53">
        <f t="shared" si="443"/>
        <v>0</v>
      </c>
      <c r="M2091" s="53">
        <f t="shared" si="443"/>
        <v>0</v>
      </c>
      <c r="N2091" s="53" t="e">
        <f t="shared" si="444"/>
        <v>#DIV/0!</v>
      </c>
    </row>
    <row r="2092" spans="1:14" x14ac:dyDescent="0.2">
      <c r="A2092" s="58">
        <v>17</v>
      </c>
      <c r="B2092" s="61" t="s">
        <v>30</v>
      </c>
      <c r="C2092" s="53">
        <v>0</v>
      </c>
      <c r="D2092" s="53">
        <v>0</v>
      </c>
      <c r="E2092" s="53">
        <v>0</v>
      </c>
      <c r="F2092" s="53">
        <v>0</v>
      </c>
      <c r="G2092" s="53">
        <v>0</v>
      </c>
      <c r="H2092" s="53">
        <v>0</v>
      </c>
      <c r="I2092" s="53" t="e">
        <f>(F2092/C2092)*100</f>
        <v>#DIV/0!</v>
      </c>
      <c r="J2092" s="53" t="e">
        <f>(H2092/D2092)*100</f>
        <v>#DIV/0!</v>
      </c>
      <c r="K2092" s="53">
        <f>C2092+D2092</f>
        <v>0</v>
      </c>
      <c r="L2092" s="53">
        <f>E2092+G2092</f>
        <v>0</v>
      </c>
      <c r="M2092" s="53">
        <f>F2092+H2092</f>
        <v>0</v>
      </c>
      <c r="N2092" s="53" t="e">
        <f>(M2092/K2092)*100</f>
        <v>#DIV/0!</v>
      </c>
    </row>
    <row r="2093" spans="1:14" x14ac:dyDescent="0.2">
      <c r="A2093" s="58">
        <v>18</v>
      </c>
      <c r="B2093" s="65" t="s">
        <v>31</v>
      </c>
      <c r="C2093" s="53">
        <v>0</v>
      </c>
      <c r="D2093" s="53">
        <v>0</v>
      </c>
      <c r="E2093" s="53">
        <v>0</v>
      </c>
      <c r="F2093" s="53">
        <v>0</v>
      </c>
      <c r="G2093" s="53">
        <v>0</v>
      </c>
      <c r="H2093" s="53">
        <v>0</v>
      </c>
      <c r="I2093" s="53" t="e">
        <f>(F2093/C2093)*100</f>
        <v>#DIV/0!</v>
      </c>
      <c r="J2093" s="53" t="e">
        <f>(H2093/D2093)*100</f>
        <v>#DIV/0!</v>
      </c>
      <c r="K2093" s="53">
        <f>C2093+D2093</f>
        <v>0</v>
      </c>
      <c r="L2093" s="53">
        <f>E2093+G2093</f>
        <v>0</v>
      </c>
      <c r="M2093" s="53">
        <f>F2093+H2093</f>
        <v>0</v>
      </c>
      <c r="N2093" s="53" t="e">
        <f>(M2093/K2093)*100</f>
        <v>#DIV/0!</v>
      </c>
    </row>
    <row r="2094" spans="1:14" x14ac:dyDescent="0.2">
      <c r="A2094" s="58">
        <v>19</v>
      </c>
      <c r="B2094" s="61" t="s">
        <v>32</v>
      </c>
      <c r="C2094" s="53">
        <v>0</v>
      </c>
      <c r="D2094" s="53">
        <v>0</v>
      </c>
      <c r="E2094" s="53">
        <v>0</v>
      </c>
      <c r="F2094" s="53">
        <v>0</v>
      </c>
      <c r="G2094" s="53">
        <v>0</v>
      </c>
      <c r="H2094" s="53">
        <v>0</v>
      </c>
      <c r="I2094" s="53" t="e">
        <f t="shared" ref="I2094:I2098" si="445">(F2094/C2094)*100</f>
        <v>#DIV/0!</v>
      </c>
      <c r="J2094" s="53" t="e">
        <f t="shared" ref="J2094:J2098" si="446">(H2094/D2094)*100</f>
        <v>#DIV/0!</v>
      </c>
      <c r="K2094" s="53">
        <f t="shared" ref="K2094:K2098" si="447">C2094+D2094</f>
        <v>0</v>
      </c>
      <c r="L2094" s="53">
        <f t="shared" ref="L2094:M2098" si="448">E2094+G2094</f>
        <v>0</v>
      </c>
      <c r="M2094" s="53">
        <f t="shared" si="448"/>
        <v>0</v>
      </c>
      <c r="N2094" s="53" t="e">
        <f t="shared" ref="N2094:N2098" si="449">(M2094/K2094)*100</f>
        <v>#DIV/0!</v>
      </c>
    </row>
    <row r="2095" spans="1:14" x14ac:dyDescent="0.2">
      <c r="A2095" s="58">
        <v>20</v>
      </c>
      <c r="B2095" s="61" t="s">
        <v>33</v>
      </c>
      <c r="C2095" s="53">
        <v>0</v>
      </c>
      <c r="D2095" s="53">
        <v>0</v>
      </c>
      <c r="E2095" s="53">
        <v>0</v>
      </c>
      <c r="F2095" s="53">
        <v>0</v>
      </c>
      <c r="G2095" s="53">
        <v>0</v>
      </c>
      <c r="H2095" s="53">
        <v>0</v>
      </c>
      <c r="I2095" s="53" t="e">
        <f t="shared" si="445"/>
        <v>#DIV/0!</v>
      </c>
      <c r="J2095" s="53" t="e">
        <f t="shared" si="446"/>
        <v>#DIV/0!</v>
      </c>
      <c r="K2095" s="53">
        <f t="shared" si="447"/>
        <v>0</v>
      </c>
      <c r="L2095" s="53">
        <f t="shared" si="448"/>
        <v>0</v>
      </c>
      <c r="M2095" s="53">
        <f t="shared" si="448"/>
        <v>0</v>
      </c>
      <c r="N2095" s="53" t="e">
        <f t="shared" si="449"/>
        <v>#DIV/0!</v>
      </c>
    </row>
    <row r="2096" spans="1:14" x14ac:dyDescent="0.2">
      <c r="A2096" s="58">
        <v>21</v>
      </c>
      <c r="B2096" s="61" t="s">
        <v>34</v>
      </c>
      <c r="C2096" s="53">
        <v>0</v>
      </c>
      <c r="D2096" s="53">
        <v>0</v>
      </c>
      <c r="E2096" s="53">
        <v>0</v>
      </c>
      <c r="F2096" s="53">
        <v>0</v>
      </c>
      <c r="G2096" s="53">
        <v>0</v>
      </c>
      <c r="H2096" s="53">
        <v>0</v>
      </c>
      <c r="I2096" s="53" t="e">
        <f t="shared" si="445"/>
        <v>#DIV/0!</v>
      </c>
      <c r="J2096" s="53" t="e">
        <f t="shared" si="446"/>
        <v>#DIV/0!</v>
      </c>
      <c r="K2096" s="53">
        <f t="shared" si="447"/>
        <v>0</v>
      </c>
      <c r="L2096" s="53">
        <f t="shared" si="448"/>
        <v>0</v>
      </c>
      <c r="M2096" s="53">
        <f t="shared" si="448"/>
        <v>0</v>
      </c>
      <c r="N2096" s="53" t="e">
        <f t="shared" si="449"/>
        <v>#DIV/0!</v>
      </c>
    </row>
    <row r="2097" spans="1:14" x14ac:dyDescent="0.2">
      <c r="A2097" s="58">
        <v>22</v>
      </c>
      <c r="B2097" s="61" t="s">
        <v>35</v>
      </c>
      <c r="C2097" s="53">
        <v>0</v>
      </c>
      <c r="D2097" s="53">
        <v>0</v>
      </c>
      <c r="E2097" s="53">
        <v>0</v>
      </c>
      <c r="F2097" s="53">
        <v>0</v>
      </c>
      <c r="G2097" s="53">
        <v>0</v>
      </c>
      <c r="H2097" s="53">
        <v>0</v>
      </c>
      <c r="I2097" s="53" t="e">
        <f t="shared" si="445"/>
        <v>#DIV/0!</v>
      </c>
      <c r="J2097" s="53" t="e">
        <f t="shared" si="446"/>
        <v>#DIV/0!</v>
      </c>
      <c r="K2097" s="53">
        <f t="shared" si="447"/>
        <v>0</v>
      </c>
      <c r="L2097" s="53">
        <f t="shared" si="448"/>
        <v>0</v>
      </c>
      <c r="M2097" s="53">
        <f t="shared" si="448"/>
        <v>0</v>
      </c>
      <c r="N2097" s="53" t="e">
        <f t="shared" si="449"/>
        <v>#DIV/0!</v>
      </c>
    </row>
    <row r="2098" spans="1:14" x14ac:dyDescent="0.2">
      <c r="A2098" s="58">
        <v>23</v>
      </c>
      <c r="B2098" s="61" t="s">
        <v>36</v>
      </c>
      <c r="C2098" s="53">
        <v>0</v>
      </c>
      <c r="D2098" s="53">
        <v>0</v>
      </c>
      <c r="E2098" s="53">
        <v>0</v>
      </c>
      <c r="F2098" s="53">
        <v>0</v>
      </c>
      <c r="G2098" s="53">
        <v>0</v>
      </c>
      <c r="H2098" s="53">
        <v>0</v>
      </c>
      <c r="I2098" s="53" t="e">
        <f t="shared" si="445"/>
        <v>#DIV/0!</v>
      </c>
      <c r="J2098" s="53" t="e">
        <f t="shared" si="446"/>
        <v>#DIV/0!</v>
      </c>
      <c r="K2098" s="53">
        <f t="shared" si="447"/>
        <v>0</v>
      </c>
      <c r="L2098" s="53">
        <f t="shared" si="448"/>
        <v>0</v>
      </c>
      <c r="M2098" s="53">
        <f t="shared" si="448"/>
        <v>0</v>
      </c>
      <c r="N2098" s="53" t="e">
        <f t="shared" si="449"/>
        <v>#DIV/0!</v>
      </c>
    </row>
    <row r="2099" spans="1:14" x14ac:dyDescent="0.2">
      <c r="A2099" s="58">
        <v>24</v>
      </c>
      <c r="B2099" s="59" t="s">
        <v>37</v>
      </c>
      <c r="C2099" s="53">
        <v>0</v>
      </c>
      <c r="D2099" s="53">
        <v>0</v>
      </c>
      <c r="E2099" s="53">
        <v>0</v>
      </c>
      <c r="F2099" s="53">
        <v>0</v>
      </c>
      <c r="G2099" s="53">
        <v>0</v>
      </c>
      <c r="H2099" s="53">
        <v>0</v>
      </c>
      <c r="I2099" s="53" t="e">
        <f>(F2099/C2099)*100</f>
        <v>#DIV/0!</v>
      </c>
      <c r="J2099" s="53" t="e">
        <f>(H2099/D2099)*100</f>
        <v>#DIV/0!</v>
      </c>
      <c r="K2099" s="53">
        <f>C2099+D2099</f>
        <v>0</v>
      </c>
      <c r="L2099" s="53">
        <f>E2099+G2099</f>
        <v>0</v>
      </c>
      <c r="M2099" s="53">
        <f>F2099+H2099</f>
        <v>0</v>
      </c>
      <c r="N2099" s="53" t="e">
        <f>(M2099/K2099)*100</f>
        <v>#DIV/0!</v>
      </c>
    </row>
    <row r="2100" spans="1:14" x14ac:dyDescent="0.2">
      <c r="A2100" s="58">
        <v>25</v>
      </c>
      <c r="B2100" s="61" t="s">
        <v>38</v>
      </c>
      <c r="C2100" s="53">
        <v>0</v>
      </c>
      <c r="D2100" s="53">
        <v>0</v>
      </c>
      <c r="E2100" s="53">
        <v>0</v>
      </c>
      <c r="F2100" s="53">
        <v>0</v>
      </c>
      <c r="G2100" s="53">
        <v>0</v>
      </c>
      <c r="H2100" s="53">
        <v>0</v>
      </c>
      <c r="I2100" s="53" t="e">
        <f t="shared" ref="I2100:I2112" si="450">(F2100/C2100)*100</f>
        <v>#DIV/0!</v>
      </c>
      <c r="J2100" s="53" t="e">
        <f t="shared" ref="J2100:J2112" si="451">(H2100/D2100)*100</f>
        <v>#DIV/0!</v>
      </c>
      <c r="K2100" s="53">
        <f t="shared" ref="K2100:K2112" si="452">C2100+D2100</f>
        <v>0</v>
      </c>
      <c r="L2100" s="53">
        <f t="shared" ref="L2100:M2112" si="453">E2100+G2100</f>
        <v>0</v>
      </c>
      <c r="M2100" s="53">
        <f t="shared" si="453"/>
        <v>0</v>
      </c>
      <c r="N2100" s="53" t="e">
        <f t="shared" ref="N2100:N2112" si="454">(M2100/K2100)*100</f>
        <v>#DIV/0!</v>
      </c>
    </row>
    <row r="2101" spans="1:14" x14ac:dyDescent="0.2">
      <c r="A2101" s="58">
        <v>26</v>
      </c>
      <c r="B2101" s="61" t="s">
        <v>39</v>
      </c>
      <c r="C2101" s="53">
        <v>0</v>
      </c>
      <c r="D2101" s="53">
        <v>0</v>
      </c>
      <c r="E2101" s="53">
        <v>0</v>
      </c>
      <c r="F2101" s="53">
        <v>0</v>
      </c>
      <c r="G2101" s="53">
        <v>0</v>
      </c>
      <c r="H2101" s="53">
        <v>0</v>
      </c>
      <c r="I2101" s="53" t="e">
        <f t="shared" si="450"/>
        <v>#DIV/0!</v>
      </c>
      <c r="J2101" s="53" t="e">
        <f t="shared" si="451"/>
        <v>#DIV/0!</v>
      </c>
      <c r="K2101" s="53">
        <f t="shared" si="452"/>
        <v>0</v>
      </c>
      <c r="L2101" s="53">
        <f t="shared" si="453"/>
        <v>0</v>
      </c>
      <c r="M2101" s="53">
        <f t="shared" si="453"/>
        <v>0</v>
      </c>
      <c r="N2101" s="53" t="e">
        <f t="shared" si="454"/>
        <v>#DIV/0!</v>
      </c>
    </row>
    <row r="2102" spans="1:14" x14ac:dyDescent="0.2">
      <c r="A2102" s="58">
        <v>27</v>
      </c>
      <c r="B2102" s="61" t="s">
        <v>40</v>
      </c>
      <c r="C2102" s="53">
        <v>0</v>
      </c>
      <c r="D2102" s="53">
        <v>0</v>
      </c>
      <c r="E2102" s="53">
        <v>0</v>
      </c>
      <c r="F2102" s="53">
        <v>0</v>
      </c>
      <c r="G2102" s="53">
        <v>0</v>
      </c>
      <c r="H2102" s="53">
        <v>0</v>
      </c>
      <c r="I2102" s="53" t="e">
        <f t="shared" si="450"/>
        <v>#DIV/0!</v>
      </c>
      <c r="J2102" s="53" t="e">
        <f t="shared" si="451"/>
        <v>#DIV/0!</v>
      </c>
      <c r="K2102" s="53">
        <f t="shared" si="452"/>
        <v>0</v>
      </c>
      <c r="L2102" s="53">
        <f t="shared" si="453"/>
        <v>0</v>
      </c>
      <c r="M2102" s="53">
        <f t="shared" si="453"/>
        <v>0</v>
      </c>
      <c r="N2102" s="53" t="e">
        <f t="shared" si="454"/>
        <v>#DIV/0!</v>
      </c>
    </row>
    <row r="2103" spans="1:14" x14ac:dyDescent="0.2">
      <c r="A2103" s="58">
        <v>28</v>
      </c>
      <c r="B2103" s="61" t="s">
        <v>41</v>
      </c>
      <c r="C2103" s="53">
        <v>0</v>
      </c>
      <c r="D2103" s="53">
        <v>0</v>
      </c>
      <c r="E2103" s="53">
        <v>0</v>
      </c>
      <c r="F2103" s="53">
        <v>0</v>
      </c>
      <c r="G2103" s="53">
        <v>0</v>
      </c>
      <c r="H2103" s="53">
        <v>0</v>
      </c>
      <c r="I2103" s="53" t="e">
        <f t="shared" si="450"/>
        <v>#DIV/0!</v>
      </c>
      <c r="J2103" s="53" t="e">
        <f t="shared" si="451"/>
        <v>#DIV/0!</v>
      </c>
      <c r="K2103" s="53">
        <f t="shared" si="452"/>
        <v>0</v>
      </c>
      <c r="L2103" s="53">
        <f t="shared" si="453"/>
        <v>0</v>
      </c>
      <c r="M2103" s="53">
        <f t="shared" si="453"/>
        <v>0</v>
      </c>
      <c r="N2103" s="53" t="e">
        <f t="shared" si="454"/>
        <v>#DIV/0!</v>
      </c>
    </row>
    <row r="2104" spans="1:14" x14ac:dyDescent="0.2">
      <c r="A2104" s="58">
        <v>29</v>
      </c>
      <c r="B2104" s="61" t="s">
        <v>42</v>
      </c>
      <c r="C2104" s="53">
        <v>0</v>
      </c>
      <c r="D2104" s="53">
        <v>0</v>
      </c>
      <c r="E2104" s="53">
        <v>0</v>
      </c>
      <c r="F2104" s="53">
        <v>0</v>
      </c>
      <c r="G2104" s="53">
        <v>0</v>
      </c>
      <c r="H2104" s="53">
        <v>0</v>
      </c>
      <c r="I2104" s="53" t="e">
        <f t="shared" si="450"/>
        <v>#DIV/0!</v>
      </c>
      <c r="J2104" s="53" t="e">
        <f t="shared" si="451"/>
        <v>#DIV/0!</v>
      </c>
      <c r="K2104" s="53">
        <f t="shared" si="452"/>
        <v>0</v>
      </c>
      <c r="L2104" s="53">
        <f t="shared" si="453"/>
        <v>0</v>
      </c>
      <c r="M2104" s="53">
        <f t="shared" si="453"/>
        <v>0</v>
      </c>
      <c r="N2104" s="53" t="e">
        <f t="shared" si="454"/>
        <v>#DIV/0!</v>
      </c>
    </row>
    <row r="2105" spans="1:14" x14ac:dyDescent="0.2">
      <c r="A2105" s="58">
        <v>30</v>
      </c>
      <c r="B2105" s="61" t="s">
        <v>43</v>
      </c>
      <c r="C2105" s="53">
        <v>0</v>
      </c>
      <c r="D2105" s="53">
        <v>0</v>
      </c>
      <c r="E2105" s="53">
        <v>0</v>
      </c>
      <c r="F2105" s="53">
        <v>0</v>
      </c>
      <c r="G2105" s="53">
        <v>0</v>
      </c>
      <c r="H2105" s="53">
        <v>0</v>
      </c>
      <c r="I2105" s="53" t="e">
        <f t="shared" si="450"/>
        <v>#DIV/0!</v>
      </c>
      <c r="J2105" s="53" t="e">
        <f t="shared" si="451"/>
        <v>#DIV/0!</v>
      </c>
      <c r="K2105" s="53">
        <f t="shared" si="452"/>
        <v>0</v>
      </c>
      <c r="L2105" s="53">
        <f t="shared" si="453"/>
        <v>0</v>
      </c>
      <c r="M2105" s="53">
        <f t="shared" si="453"/>
        <v>0</v>
      </c>
      <c r="N2105" s="53" t="e">
        <f t="shared" si="454"/>
        <v>#DIV/0!</v>
      </c>
    </row>
    <row r="2106" spans="1:14" x14ac:dyDescent="0.2">
      <c r="A2106" s="58">
        <v>31</v>
      </c>
      <c r="B2106" s="61" t="s">
        <v>44</v>
      </c>
      <c r="C2106" s="53">
        <v>0</v>
      </c>
      <c r="D2106" s="53">
        <v>0</v>
      </c>
      <c r="E2106" s="53">
        <v>0</v>
      </c>
      <c r="F2106" s="53">
        <v>0</v>
      </c>
      <c r="G2106" s="53">
        <v>0</v>
      </c>
      <c r="H2106" s="53">
        <v>0</v>
      </c>
      <c r="I2106" s="53" t="e">
        <f t="shared" si="450"/>
        <v>#DIV/0!</v>
      </c>
      <c r="J2106" s="53" t="e">
        <f t="shared" si="451"/>
        <v>#DIV/0!</v>
      </c>
      <c r="K2106" s="53">
        <f t="shared" si="452"/>
        <v>0</v>
      </c>
      <c r="L2106" s="53">
        <f t="shared" si="453"/>
        <v>0</v>
      </c>
      <c r="M2106" s="53">
        <f t="shared" si="453"/>
        <v>0</v>
      </c>
      <c r="N2106" s="53" t="e">
        <f t="shared" si="454"/>
        <v>#DIV/0!</v>
      </c>
    </row>
    <row r="2107" spans="1:14" x14ac:dyDescent="0.2">
      <c r="A2107" s="58">
        <v>32</v>
      </c>
      <c r="B2107" s="61" t="s">
        <v>45</v>
      </c>
      <c r="C2107" s="53">
        <v>0</v>
      </c>
      <c r="D2107" s="53">
        <v>0</v>
      </c>
      <c r="E2107" s="53">
        <v>0</v>
      </c>
      <c r="F2107" s="53">
        <v>0</v>
      </c>
      <c r="G2107" s="53">
        <v>0</v>
      </c>
      <c r="H2107" s="53">
        <v>0</v>
      </c>
      <c r="I2107" s="53" t="e">
        <f t="shared" si="450"/>
        <v>#DIV/0!</v>
      </c>
      <c r="J2107" s="53" t="e">
        <f t="shared" si="451"/>
        <v>#DIV/0!</v>
      </c>
      <c r="K2107" s="53">
        <f t="shared" si="452"/>
        <v>0</v>
      </c>
      <c r="L2107" s="53">
        <f t="shared" si="453"/>
        <v>0</v>
      </c>
      <c r="M2107" s="53">
        <f t="shared" si="453"/>
        <v>0</v>
      </c>
      <c r="N2107" s="53" t="e">
        <f t="shared" si="454"/>
        <v>#DIV/0!</v>
      </c>
    </row>
    <row r="2108" spans="1:14" x14ac:dyDescent="0.2">
      <c r="A2108" s="58">
        <v>33</v>
      </c>
      <c r="B2108" s="61" t="s">
        <v>46</v>
      </c>
      <c r="C2108" s="53">
        <v>0</v>
      </c>
      <c r="D2108" s="53">
        <v>0</v>
      </c>
      <c r="E2108" s="53">
        <v>0</v>
      </c>
      <c r="F2108" s="53">
        <v>0</v>
      </c>
      <c r="G2108" s="53">
        <v>0</v>
      </c>
      <c r="H2108" s="53">
        <v>0</v>
      </c>
      <c r="I2108" s="53" t="e">
        <f t="shared" si="450"/>
        <v>#DIV/0!</v>
      </c>
      <c r="J2108" s="53" t="e">
        <f t="shared" si="451"/>
        <v>#DIV/0!</v>
      </c>
      <c r="K2108" s="53">
        <f t="shared" si="452"/>
        <v>0</v>
      </c>
      <c r="L2108" s="53">
        <f t="shared" si="453"/>
        <v>0</v>
      </c>
      <c r="M2108" s="53">
        <f t="shared" si="453"/>
        <v>0</v>
      </c>
      <c r="N2108" s="53" t="e">
        <f t="shared" si="454"/>
        <v>#DIV/0!</v>
      </c>
    </row>
    <row r="2109" spans="1:14" x14ac:dyDescent="0.2">
      <c r="A2109" s="58">
        <v>34</v>
      </c>
      <c r="B2109" s="61" t="s">
        <v>47</v>
      </c>
      <c r="C2109" s="53">
        <v>0</v>
      </c>
      <c r="D2109" s="53">
        <v>0</v>
      </c>
      <c r="E2109" s="53">
        <v>0</v>
      </c>
      <c r="F2109" s="53">
        <v>0</v>
      </c>
      <c r="G2109" s="53">
        <v>0</v>
      </c>
      <c r="H2109" s="53">
        <v>0</v>
      </c>
      <c r="I2109" s="53" t="e">
        <f t="shared" si="450"/>
        <v>#DIV/0!</v>
      </c>
      <c r="J2109" s="53" t="e">
        <f t="shared" si="451"/>
        <v>#DIV/0!</v>
      </c>
      <c r="K2109" s="53">
        <f t="shared" si="452"/>
        <v>0</v>
      </c>
      <c r="L2109" s="53">
        <f t="shared" si="453"/>
        <v>0</v>
      </c>
      <c r="M2109" s="53">
        <f t="shared" si="453"/>
        <v>0</v>
      </c>
      <c r="N2109" s="53" t="e">
        <f t="shared" si="454"/>
        <v>#DIV/0!</v>
      </c>
    </row>
    <row r="2110" spans="1:14" x14ac:dyDescent="0.2">
      <c r="A2110" s="58">
        <v>35</v>
      </c>
      <c r="B2110" s="61" t="s">
        <v>48</v>
      </c>
      <c r="C2110" s="53">
        <v>0</v>
      </c>
      <c r="D2110" s="53">
        <v>0</v>
      </c>
      <c r="E2110" s="53">
        <v>0</v>
      </c>
      <c r="F2110" s="53">
        <v>0</v>
      </c>
      <c r="G2110" s="53">
        <v>0</v>
      </c>
      <c r="H2110" s="53">
        <v>0</v>
      </c>
      <c r="I2110" s="53" t="e">
        <f t="shared" si="450"/>
        <v>#DIV/0!</v>
      </c>
      <c r="J2110" s="53" t="e">
        <f t="shared" si="451"/>
        <v>#DIV/0!</v>
      </c>
      <c r="K2110" s="53">
        <f t="shared" si="452"/>
        <v>0</v>
      </c>
      <c r="L2110" s="53">
        <f t="shared" si="453"/>
        <v>0</v>
      </c>
      <c r="M2110" s="53">
        <f t="shared" si="453"/>
        <v>0</v>
      </c>
      <c r="N2110" s="53" t="e">
        <f t="shared" si="454"/>
        <v>#DIV/0!</v>
      </c>
    </row>
    <row r="2111" spans="1:14" x14ac:dyDescent="0.2">
      <c r="A2111" s="58">
        <v>36</v>
      </c>
      <c r="B2111" s="61" t="s">
        <v>49</v>
      </c>
      <c r="C2111" s="53">
        <v>0</v>
      </c>
      <c r="D2111" s="53">
        <v>0</v>
      </c>
      <c r="E2111" s="53">
        <v>0</v>
      </c>
      <c r="F2111" s="53">
        <v>0</v>
      </c>
      <c r="G2111" s="53">
        <v>0</v>
      </c>
      <c r="H2111" s="53">
        <v>0</v>
      </c>
      <c r="I2111" s="53" t="e">
        <f t="shared" si="450"/>
        <v>#DIV/0!</v>
      </c>
      <c r="J2111" s="53" t="e">
        <f t="shared" si="451"/>
        <v>#DIV/0!</v>
      </c>
      <c r="K2111" s="53">
        <f t="shared" si="452"/>
        <v>0</v>
      </c>
      <c r="L2111" s="53">
        <f t="shared" si="453"/>
        <v>0</v>
      </c>
      <c r="M2111" s="53">
        <f t="shared" si="453"/>
        <v>0</v>
      </c>
      <c r="N2111" s="53" t="e">
        <f t="shared" si="454"/>
        <v>#DIV/0!</v>
      </c>
    </row>
    <row r="2112" spans="1:14" x14ac:dyDescent="0.2">
      <c r="A2112" s="66"/>
      <c r="B2112" s="67" t="s">
        <v>6</v>
      </c>
      <c r="C2112" s="54">
        <f t="shared" ref="C2112:H2112" si="455">SUM(C2076:C2111)</f>
        <v>0</v>
      </c>
      <c r="D2112" s="54">
        <f t="shared" si="455"/>
        <v>0</v>
      </c>
      <c r="E2112" s="54">
        <f t="shared" si="455"/>
        <v>0</v>
      </c>
      <c r="F2112" s="54">
        <f t="shared" si="455"/>
        <v>0</v>
      </c>
      <c r="G2112" s="54">
        <f t="shared" si="455"/>
        <v>0</v>
      </c>
      <c r="H2112" s="54">
        <f t="shared" si="455"/>
        <v>0</v>
      </c>
      <c r="I2112" s="54" t="e">
        <f t="shared" si="450"/>
        <v>#DIV/0!</v>
      </c>
      <c r="J2112" s="54" t="e">
        <f t="shared" si="451"/>
        <v>#DIV/0!</v>
      </c>
      <c r="K2112" s="54">
        <f t="shared" si="452"/>
        <v>0</v>
      </c>
      <c r="L2112" s="54">
        <f t="shared" si="453"/>
        <v>0</v>
      </c>
      <c r="M2112" s="54">
        <f t="shared" si="453"/>
        <v>0</v>
      </c>
      <c r="N2112" s="54" t="e">
        <f t="shared" si="454"/>
        <v>#DIV/0!</v>
      </c>
    </row>
    <row r="2113" spans="1:14" ht="20.25" x14ac:dyDescent="0.2">
      <c r="A2113" s="109" t="s">
        <v>189</v>
      </c>
      <c r="B2113" s="109"/>
      <c r="C2113" s="109"/>
      <c r="D2113" s="109"/>
      <c r="E2113" s="109"/>
      <c r="F2113" s="109"/>
      <c r="G2113" s="109"/>
      <c r="H2113" s="109"/>
      <c r="I2113" s="109"/>
      <c r="J2113" s="109"/>
      <c r="K2113" s="109"/>
      <c r="L2113" s="109"/>
      <c r="M2113" s="109"/>
      <c r="N2113" s="109"/>
    </row>
    <row r="2114" spans="1:14" x14ac:dyDescent="0.2">
      <c r="A2114" s="110"/>
      <c r="B2114" s="110"/>
      <c r="C2114" s="110"/>
      <c r="D2114" s="110"/>
      <c r="E2114" s="110"/>
      <c r="F2114" s="110"/>
      <c r="G2114" s="110"/>
      <c r="H2114" s="110"/>
      <c r="I2114" s="110"/>
      <c r="J2114" s="110"/>
      <c r="K2114" s="110"/>
      <c r="L2114" s="110"/>
      <c r="M2114" s="110"/>
      <c r="N2114" s="110"/>
    </row>
    <row r="2115" spans="1:14" ht="15.75" x14ac:dyDescent="0.2">
      <c r="A2115" s="111" t="str">
        <f>A3</f>
        <v>Disbursements under Crop Loans - 30.09.2020</v>
      </c>
      <c r="B2115" s="111"/>
      <c r="C2115" s="111"/>
      <c r="D2115" s="111"/>
      <c r="E2115" s="111"/>
      <c r="F2115" s="111"/>
      <c r="G2115" s="111"/>
      <c r="H2115" s="111"/>
      <c r="I2115" s="111"/>
      <c r="J2115" s="111"/>
      <c r="K2115" s="111"/>
      <c r="L2115" s="111"/>
      <c r="M2115" s="111"/>
      <c r="N2115" s="111"/>
    </row>
    <row r="2116" spans="1:14" x14ac:dyDescent="0.2">
      <c r="A2116" s="56"/>
      <c r="B2116" s="56"/>
      <c r="C2116" s="56"/>
      <c r="D2116" s="56"/>
      <c r="E2116" s="56"/>
      <c r="F2116" s="56"/>
      <c r="G2116" s="56"/>
      <c r="H2116" s="56"/>
      <c r="I2116" s="56"/>
      <c r="J2116" s="56"/>
      <c r="K2116" s="112" t="s">
        <v>2</v>
      </c>
      <c r="L2116" s="112"/>
      <c r="M2116" s="112"/>
      <c r="N2116" s="112"/>
    </row>
    <row r="2117" spans="1:14" x14ac:dyDescent="0.2">
      <c r="A2117" s="113" t="s">
        <v>3</v>
      </c>
      <c r="B2117" s="113" t="s">
        <v>56</v>
      </c>
      <c r="C2117" s="102" t="str">
        <f>C5</f>
        <v>Crop Loan Target 
ACP 2020-21</v>
      </c>
      <c r="D2117" s="102"/>
      <c r="E2117" s="116" t="str">
        <f>E5</f>
        <v>Cumulative Achievement from 
01.04.2020</v>
      </c>
      <c r="F2117" s="117"/>
      <c r="G2117" s="117"/>
      <c r="H2117" s="118"/>
      <c r="I2117" s="102" t="s">
        <v>5</v>
      </c>
      <c r="J2117" s="102"/>
      <c r="K2117" s="102" t="s">
        <v>6</v>
      </c>
      <c r="L2117" s="102"/>
      <c r="M2117" s="102"/>
      <c r="N2117" s="102"/>
    </row>
    <row r="2118" spans="1:14" x14ac:dyDescent="0.2">
      <c r="A2118" s="114"/>
      <c r="B2118" s="114"/>
      <c r="C2118" s="103" t="s">
        <v>7</v>
      </c>
      <c r="D2118" s="103" t="s">
        <v>8</v>
      </c>
      <c r="E2118" s="105" t="s">
        <v>7</v>
      </c>
      <c r="F2118" s="106"/>
      <c r="G2118" s="105" t="s">
        <v>8</v>
      </c>
      <c r="H2118" s="106"/>
      <c r="I2118" s="103" t="s">
        <v>7</v>
      </c>
      <c r="J2118" s="103" t="s">
        <v>8</v>
      </c>
      <c r="K2118" s="103" t="s">
        <v>9</v>
      </c>
      <c r="L2118" s="107" t="s">
        <v>10</v>
      </c>
      <c r="M2118" s="107"/>
      <c r="N2118" s="103" t="s">
        <v>11</v>
      </c>
    </row>
    <row r="2119" spans="1:14" x14ac:dyDescent="0.2">
      <c r="A2119" s="115"/>
      <c r="B2119" s="115"/>
      <c r="C2119" s="104"/>
      <c r="D2119" s="104"/>
      <c r="E2119" s="57" t="s">
        <v>12</v>
      </c>
      <c r="F2119" s="57" t="s">
        <v>13</v>
      </c>
      <c r="G2119" s="57" t="s">
        <v>12</v>
      </c>
      <c r="H2119" s="57" t="s">
        <v>13</v>
      </c>
      <c r="I2119" s="104"/>
      <c r="J2119" s="104"/>
      <c r="K2119" s="104"/>
      <c r="L2119" s="57" t="s">
        <v>12</v>
      </c>
      <c r="M2119" s="57" t="s">
        <v>13</v>
      </c>
      <c r="N2119" s="104"/>
    </row>
    <row r="2120" spans="1:14" x14ac:dyDescent="0.2">
      <c r="A2120" s="58">
        <v>1</v>
      </c>
      <c r="B2120" s="61" t="s">
        <v>14</v>
      </c>
      <c r="C2120" s="53">
        <v>0</v>
      </c>
      <c r="D2120" s="53">
        <v>0</v>
      </c>
      <c r="E2120" s="53">
        <v>0</v>
      </c>
      <c r="F2120" s="53">
        <v>0</v>
      </c>
      <c r="G2120" s="53">
        <v>0</v>
      </c>
      <c r="H2120" s="53">
        <v>0</v>
      </c>
      <c r="I2120" s="53" t="e">
        <f t="shared" ref="I2120:I2135" si="456">(F2120/C2120)*100</f>
        <v>#DIV/0!</v>
      </c>
      <c r="J2120" s="53" t="e">
        <f t="shared" ref="J2120:J2135" si="457">(H2120/D2120)*100</f>
        <v>#DIV/0!</v>
      </c>
      <c r="K2120" s="53">
        <f t="shared" ref="K2120:K2135" si="458">C2120+D2120</f>
        <v>0</v>
      </c>
      <c r="L2120" s="53">
        <f t="shared" ref="L2120:M2135" si="459">E2120+G2120</f>
        <v>0</v>
      </c>
      <c r="M2120" s="53">
        <f t="shared" si="459"/>
        <v>0</v>
      </c>
      <c r="N2120" s="53" t="e">
        <f t="shared" ref="N2120:N2135" si="460">(M2120/K2120)*100</f>
        <v>#DIV/0!</v>
      </c>
    </row>
    <row r="2121" spans="1:14" x14ac:dyDescent="0.2">
      <c r="A2121" s="58">
        <v>2</v>
      </c>
      <c r="B2121" s="61" t="s">
        <v>15</v>
      </c>
      <c r="C2121" s="53">
        <v>0</v>
      </c>
      <c r="D2121" s="53">
        <v>0</v>
      </c>
      <c r="E2121" s="53">
        <v>0</v>
      </c>
      <c r="F2121" s="53">
        <v>0</v>
      </c>
      <c r="G2121" s="53">
        <v>0</v>
      </c>
      <c r="H2121" s="53">
        <v>0</v>
      </c>
      <c r="I2121" s="53" t="e">
        <f t="shared" si="456"/>
        <v>#DIV/0!</v>
      </c>
      <c r="J2121" s="53" t="e">
        <f t="shared" si="457"/>
        <v>#DIV/0!</v>
      </c>
      <c r="K2121" s="53">
        <f t="shared" si="458"/>
        <v>0</v>
      </c>
      <c r="L2121" s="53">
        <f t="shared" si="459"/>
        <v>0</v>
      </c>
      <c r="M2121" s="53">
        <f t="shared" si="459"/>
        <v>0</v>
      </c>
      <c r="N2121" s="53" t="e">
        <f t="shared" si="460"/>
        <v>#DIV/0!</v>
      </c>
    </row>
    <row r="2122" spans="1:14" x14ac:dyDescent="0.2">
      <c r="A2122" s="58">
        <v>3</v>
      </c>
      <c r="B2122" s="61" t="s">
        <v>16</v>
      </c>
      <c r="C2122" s="53">
        <v>0</v>
      </c>
      <c r="D2122" s="53">
        <v>0</v>
      </c>
      <c r="E2122" s="53">
        <v>0</v>
      </c>
      <c r="F2122" s="53">
        <v>0</v>
      </c>
      <c r="G2122" s="53">
        <v>0</v>
      </c>
      <c r="H2122" s="53">
        <v>0</v>
      </c>
      <c r="I2122" s="53" t="e">
        <f t="shared" si="456"/>
        <v>#DIV/0!</v>
      </c>
      <c r="J2122" s="53" t="e">
        <f t="shared" si="457"/>
        <v>#DIV/0!</v>
      </c>
      <c r="K2122" s="53">
        <f t="shared" si="458"/>
        <v>0</v>
      </c>
      <c r="L2122" s="53">
        <f t="shared" si="459"/>
        <v>0</v>
      </c>
      <c r="M2122" s="53">
        <f t="shared" si="459"/>
        <v>0</v>
      </c>
      <c r="N2122" s="53" t="e">
        <f t="shared" si="460"/>
        <v>#DIV/0!</v>
      </c>
    </row>
    <row r="2123" spans="1:14" x14ac:dyDescent="0.2">
      <c r="A2123" s="58">
        <v>4</v>
      </c>
      <c r="B2123" s="61" t="s">
        <v>17</v>
      </c>
      <c r="C2123" s="53">
        <v>0</v>
      </c>
      <c r="D2123" s="53">
        <v>0</v>
      </c>
      <c r="E2123" s="53">
        <v>0</v>
      </c>
      <c r="F2123" s="53">
        <v>0</v>
      </c>
      <c r="G2123" s="53">
        <v>0</v>
      </c>
      <c r="H2123" s="53">
        <v>0</v>
      </c>
      <c r="I2123" s="53" t="e">
        <f t="shared" si="456"/>
        <v>#DIV/0!</v>
      </c>
      <c r="J2123" s="53" t="e">
        <f t="shared" si="457"/>
        <v>#DIV/0!</v>
      </c>
      <c r="K2123" s="53">
        <f t="shared" si="458"/>
        <v>0</v>
      </c>
      <c r="L2123" s="53">
        <f t="shared" si="459"/>
        <v>0</v>
      </c>
      <c r="M2123" s="53">
        <f t="shared" si="459"/>
        <v>0</v>
      </c>
      <c r="N2123" s="53" t="e">
        <f t="shared" si="460"/>
        <v>#DIV/0!</v>
      </c>
    </row>
    <row r="2124" spans="1:14" x14ac:dyDescent="0.2">
      <c r="A2124" s="58">
        <v>5</v>
      </c>
      <c r="B2124" s="61" t="s">
        <v>18</v>
      </c>
      <c r="C2124" s="53">
        <v>0</v>
      </c>
      <c r="D2124" s="53">
        <v>0</v>
      </c>
      <c r="E2124" s="53">
        <v>0</v>
      </c>
      <c r="F2124" s="53">
        <v>0</v>
      </c>
      <c r="G2124" s="53">
        <v>0</v>
      </c>
      <c r="H2124" s="53">
        <v>0</v>
      </c>
      <c r="I2124" s="53" t="e">
        <f t="shared" si="456"/>
        <v>#DIV/0!</v>
      </c>
      <c r="J2124" s="53" t="e">
        <f t="shared" si="457"/>
        <v>#DIV/0!</v>
      </c>
      <c r="K2124" s="53">
        <f t="shared" si="458"/>
        <v>0</v>
      </c>
      <c r="L2124" s="53">
        <f t="shared" si="459"/>
        <v>0</v>
      </c>
      <c r="M2124" s="53">
        <f t="shared" si="459"/>
        <v>0</v>
      </c>
      <c r="N2124" s="53" t="e">
        <f t="shared" si="460"/>
        <v>#DIV/0!</v>
      </c>
    </row>
    <row r="2125" spans="1:14" x14ac:dyDescent="0.2">
      <c r="A2125" s="58">
        <v>6</v>
      </c>
      <c r="B2125" s="61" t="s">
        <v>19</v>
      </c>
      <c r="C2125" s="53">
        <v>0</v>
      </c>
      <c r="D2125" s="53">
        <v>0</v>
      </c>
      <c r="E2125" s="53">
        <v>0</v>
      </c>
      <c r="F2125" s="53">
        <v>0</v>
      </c>
      <c r="G2125" s="53">
        <v>0</v>
      </c>
      <c r="H2125" s="53">
        <v>0</v>
      </c>
      <c r="I2125" s="53" t="e">
        <f t="shared" si="456"/>
        <v>#DIV/0!</v>
      </c>
      <c r="J2125" s="53" t="e">
        <f t="shared" si="457"/>
        <v>#DIV/0!</v>
      </c>
      <c r="K2125" s="53">
        <f t="shared" si="458"/>
        <v>0</v>
      </c>
      <c r="L2125" s="53">
        <f t="shared" si="459"/>
        <v>0</v>
      </c>
      <c r="M2125" s="53">
        <f t="shared" si="459"/>
        <v>0</v>
      </c>
      <c r="N2125" s="53" t="e">
        <f t="shared" si="460"/>
        <v>#DIV/0!</v>
      </c>
    </row>
    <row r="2126" spans="1:14" x14ac:dyDescent="0.2">
      <c r="A2126" s="58">
        <v>7</v>
      </c>
      <c r="B2126" s="61" t="s">
        <v>20</v>
      </c>
      <c r="C2126" s="53">
        <v>0</v>
      </c>
      <c r="D2126" s="53">
        <v>0</v>
      </c>
      <c r="E2126" s="53">
        <v>0</v>
      </c>
      <c r="F2126" s="53">
        <v>0</v>
      </c>
      <c r="G2126" s="53">
        <v>0</v>
      </c>
      <c r="H2126" s="53">
        <v>0</v>
      </c>
      <c r="I2126" s="53" t="e">
        <f t="shared" si="456"/>
        <v>#DIV/0!</v>
      </c>
      <c r="J2126" s="53" t="e">
        <f t="shared" si="457"/>
        <v>#DIV/0!</v>
      </c>
      <c r="K2126" s="53">
        <f t="shared" si="458"/>
        <v>0</v>
      </c>
      <c r="L2126" s="53">
        <f t="shared" si="459"/>
        <v>0</v>
      </c>
      <c r="M2126" s="53">
        <f t="shared" si="459"/>
        <v>0</v>
      </c>
      <c r="N2126" s="53" t="e">
        <f t="shared" si="460"/>
        <v>#DIV/0!</v>
      </c>
    </row>
    <row r="2127" spans="1:14" x14ac:dyDescent="0.2">
      <c r="A2127" s="58">
        <v>8</v>
      </c>
      <c r="B2127" s="61" t="s">
        <v>21</v>
      </c>
      <c r="C2127" s="53">
        <v>0</v>
      </c>
      <c r="D2127" s="53">
        <v>0</v>
      </c>
      <c r="E2127" s="53">
        <v>0</v>
      </c>
      <c r="F2127" s="53">
        <v>0</v>
      </c>
      <c r="G2127" s="53">
        <v>0</v>
      </c>
      <c r="H2127" s="53">
        <v>0</v>
      </c>
      <c r="I2127" s="53" t="e">
        <f t="shared" si="456"/>
        <v>#DIV/0!</v>
      </c>
      <c r="J2127" s="53" t="e">
        <f t="shared" si="457"/>
        <v>#DIV/0!</v>
      </c>
      <c r="K2127" s="53">
        <f t="shared" si="458"/>
        <v>0</v>
      </c>
      <c r="L2127" s="53">
        <f t="shared" si="459"/>
        <v>0</v>
      </c>
      <c r="M2127" s="53">
        <f t="shared" si="459"/>
        <v>0</v>
      </c>
      <c r="N2127" s="53" t="e">
        <f t="shared" si="460"/>
        <v>#DIV/0!</v>
      </c>
    </row>
    <row r="2128" spans="1:14" x14ac:dyDescent="0.2">
      <c r="A2128" s="58">
        <v>9</v>
      </c>
      <c r="B2128" s="61" t="s">
        <v>22</v>
      </c>
      <c r="C2128" s="53">
        <v>0</v>
      </c>
      <c r="D2128" s="53">
        <v>0</v>
      </c>
      <c r="E2128" s="53">
        <v>0</v>
      </c>
      <c r="F2128" s="53">
        <v>0</v>
      </c>
      <c r="G2128" s="53">
        <v>0</v>
      </c>
      <c r="H2128" s="53">
        <v>0</v>
      </c>
      <c r="I2128" s="53" t="e">
        <f t="shared" si="456"/>
        <v>#DIV/0!</v>
      </c>
      <c r="J2128" s="53" t="e">
        <f t="shared" si="457"/>
        <v>#DIV/0!</v>
      </c>
      <c r="K2128" s="53">
        <f t="shared" si="458"/>
        <v>0</v>
      </c>
      <c r="L2128" s="53">
        <f t="shared" si="459"/>
        <v>0</v>
      </c>
      <c r="M2128" s="53">
        <f t="shared" si="459"/>
        <v>0</v>
      </c>
      <c r="N2128" s="53" t="e">
        <f t="shared" si="460"/>
        <v>#DIV/0!</v>
      </c>
    </row>
    <row r="2129" spans="1:14" x14ac:dyDescent="0.2">
      <c r="A2129" s="58">
        <v>10</v>
      </c>
      <c r="B2129" s="61" t="s">
        <v>23</v>
      </c>
      <c r="C2129" s="53">
        <v>0</v>
      </c>
      <c r="D2129" s="53">
        <v>0</v>
      </c>
      <c r="E2129" s="53">
        <v>0</v>
      </c>
      <c r="F2129" s="53">
        <v>0</v>
      </c>
      <c r="G2129" s="53">
        <v>0</v>
      </c>
      <c r="H2129" s="53">
        <v>0</v>
      </c>
      <c r="I2129" s="53" t="e">
        <f t="shared" si="456"/>
        <v>#DIV/0!</v>
      </c>
      <c r="J2129" s="53" t="e">
        <f t="shared" si="457"/>
        <v>#DIV/0!</v>
      </c>
      <c r="K2129" s="53">
        <f t="shared" si="458"/>
        <v>0</v>
      </c>
      <c r="L2129" s="53">
        <f t="shared" si="459"/>
        <v>0</v>
      </c>
      <c r="M2129" s="53">
        <f t="shared" si="459"/>
        <v>0</v>
      </c>
      <c r="N2129" s="53" t="e">
        <f t="shared" si="460"/>
        <v>#DIV/0!</v>
      </c>
    </row>
    <row r="2130" spans="1:14" x14ac:dyDescent="0.2">
      <c r="A2130" s="58">
        <v>11</v>
      </c>
      <c r="B2130" s="61" t="s">
        <v>24</v>
      </c>
      <c r="C2130" s="53">
        <v>0</v>
      </c>
      <c r="D2130" s="53">
        <v>0</v>
      </c>
      <c r="E2130" s="53">
        <v>0</v>
      </c>
      <c r="F2130" s="53">
        <v>0</v>
      </c>
      <c r="G2130" s="53">
        <v>0</v>
      </c>
      <c r="H2130" s="53">
        <v>0</v>
      </c>
      <c r="I2130" s="53" t="e">
        <f t="shared" si="456"/>
        <v>#DIV/0!</v>
      </c>
      <c r="J2130" s="53" t="e">
        <f t="shared" si="457"/>
        <v>#DIV/0!</v>
      </c>
      <c r="K2130" s="53">
        <f t="shared" si="458"/>
        <v>0</v>
      </c>
      <c r="L2130" s="53">
        <f t="shared" si="459"/>
        <v>0</v>
      </c>
      <c r="M2130" s="53">
        <f t="shared" si="459"/>
        <v>0</v>
      </c>
      <c r="N2130" s="53" t="e">
        <f t="shared" si="460"/>
        <v>#DIV/0!</v>
      </c>
    </row>
    <row r="2131" spans="1:14" x14ac:dyDescent="0.2">
      <c r="A2131" s="58">
        <v>12</v>
      </c>
      <c r="B2131" s="61" t="s">
        <v>25</v>
      </c>
      <c r="C2131" s="53">
        <v>0</v>
      </c>
      <c r="D2131" s="53">
        <v>0</v>
      </c>
      <c r="E2131" s="53">
        <v>0</v>
      </c>
      <c r="F2131" s="53">
        <v>0</v>
      </c>
      <c r="G2131" s="53">
        <v>0</v>
      </c>
      <c r="H2131" s="53">
        <v>0</v>
      </c>
      <c r="I2131" s="53" t="e">
        <f t="shared" si="456"/>
        <v>#DIV/0!</v>
      </c>
      <c r="J2131" s="53" t="e">
        <f t="shared" si="457"/>
        <v>#DIV/0!</v>
      </c>
      <c r="K2131" s="53">
        <f t="shared" si="458"/>
        <v>0</v>
      </c>
      <c r="L2131" s="53">
        <f t="shared" si="459"/>
        <v>0</v>
      </c>
      <c r="M2131" s="53">
        <f t="shared" si="459"/>
        <v>0</v>
      </c>
      <c r="N2131" s="53" t="e">
        <f t="shared" si="460"/>
        <v>#DIV/0!</v>
      </c>
    </row>
    <row r="2132" spans="1:14" x14ac:dyDescent="0.2">
      <c r="A2132" s="58">
        <v>13</v>
      </c>
      <c r="B2132" s="61" t="s">
        <v>26</v>
      </c>
      <c r="C2132" s="53">
        <v>0</v>
      </c>
      <c r="D2132" s="53">
        <v>0</v>
      </c>
      <c r="E2132" s="53">
        <v>0</v>
      </c>
      <c r="F2132" s="53">
        <v>0</v>
      </c>
      <c r="G2132" s="53">
        <v>0</v>
      </c>
      <c r="H2132" s="53">
        <v>0</v>
      </c>
      <c r="I2132" s="53" t="e">
        <f t="shared" si="456"/>
        <v>#DIV/0!</v>
      </c>
      <c r="J2132" s="53" t="e">
        <f t="shared" si="457"/>
        <v>#DIV/0!</v>
      </c>
      <c r="K2132" s="53">
        <f t="shared" si="458"/>
        <v>0</v>
      </c>
      <c r="L2132" s="53">
        <f t="shared" si="459"/>
        <v>0</v>
      </c>
      <c r="M2132" s="53">
        <f t="shared" si="459"/>
        <v>0</v>
      </c>
      <c r="N2132" s="53" t="e">
        <f t="shared" si="460"/>
        <v>#DIV/0!</v>
      </c>
    </row>
    <row r="2133" spans="1:14" x14ac:dyDescent="0.2">
      <c r="A2133" s="58">
        <v>14</v>
      </c>
      <c r="B2133" s="61" t="s">
        <v>27</v>
      </c>
      <c r="C2133" s="53">
        <v>0</v>
      </c>
      <c r="D2133" s="53">
        <v>0</v>
      </c>
      <c r="E2133" s="53">
        <v>0</v>
      </c>
      <c r="F2133" s="53">
        <v>0</v>
      </c>
      <c r="G2133" s="53">
        <v>0</v>
      </c>
      <c r="H2133" s="53">
        <v>0</v>
      </c>
      <c r="I2133" s="53" t="e">
        <f t="shared" si="456"/>
        <v>#DIV/0!</v>
      </c>
      <c r="J2133" s="53" t="e">
        <f t="shared" si="457"/>
        <v>#DIV/0!</v>
      </c>
      <c r="K2133" s="53">
        <f t="shared" si="458"/>
        <v>0</v>
      </c>
      <c r="L2133" s="53">
        <f t="shared" si="459"/>
        <v>0</v>
      </c>
      <c r="M2133" s="53">
        <f t="shared" si="459"/>
        <v>0</v>
      </c>
      <c r="N2133" s="53" t="e">
        <f t="shared" si="460"/>
        <v>#DIV/0!</v>
      </c>
    </row>
    <row r="2134" spans="1:14" x14ac:dyDescent="0.2">
      <c r="A2134" s="58">
        <v>15</v>
      </c>
      <c r="B2134" s="61" t="s">
        <v>28</v>
      </c>
      <c r="C2134" s="53">
        <v>0</v>
      </c>
      <c r="D2134" s="53">
        <v>0</v>
      </c>
      <c r="E2134" s="53">
        <v>0</v>
      </c>
      <c r="F2134" s="53">
        <v>0</v>
      </c>
      <c r="G2134" s="53">
        <v>0</v>
      </c>
      <c r="H2134" s="53">
        <v>0</v>
      </c>
      <c r="I2134" s="53" t="e">
        <f t="shared" si="456"/>
        <v>#DIV/0!</v>
      </c>
      <c r="J2134" s="53" t="e">
        <f t="shared" si="457"/>
        <v>#DIV/0!</v>
      </c>
      <c r="K2134" s="53">
        <f t="shared" si="458"/>
        <v>0</v>
      </c>
      <c r="L2134" s="53">
        <f t="shared" si="459"/>
        <v>0</v>
      </c>
      <c r="M2134" s="53">
        <f t="shared" si="459"/>
        <v>0</v>
      </c>
      <c r="N2134" s="53" t="e">
        <f t="shared" si="460"/>
        <v>#DIV/0!</v>
      </c>
    </row>
    <row r="2135" spans="1:14" x14ac:dyDescent="0.2">
      <c r="A2135" s="58">
        <v>16</v>
      </c>
      <c r="B2135" s="61" t="s">
        <v>29</v>
      </c>
      <c r="C2135" s="53">
        <v>0</v>
      </c>
      <c r="D2135" s="53">
        <v>0</v>
      </c>
      <c r="E2135" s="53">
        <v>0</v>
      </c>
      <c r="F2135" s="53">
        <v>0</v>
      </c>
      <c r="G2135" s="53">
        <v>0</v>
      </c>
      <c r="H2135" s="53">
        <v>0</v>
      </c>
      <c r="I2135" s="53" t="e">
        <f t="shared" si="456"/>
        <v>#DIV/0!</v>
      </c>
      <c r="J2135" s="53" t="e">
        <f t="shared" si="457"/>
        <v>#DIV/0!</v>
      </c>
      <c r="K2135" s="53">
        <f t="shared" si="458"/>
        <v>0</v>
      </c>
      <c r="L2135" s="53">
        <f t="shared" si="459"/>
        <v>0</v>
      </c>
      <c r="M2135" s="53">
        <f t="shared" si="459"/>
        <v>0</v>
      </c>
      <c r="N2135" s="53" t="e">
        <f t="shared" si="460"/>
        <v>#DIV/0!</v>
      </c>
    </row>
    <row r="2136" spans="1:14" x14ac:dyDescent="0.2">
      <c r="A2136" s="58">
        <v>17</v>
      </c>
      <c r="B2136" s="61" t="s">
        <v>30</v>
      </c>
      <c r="C2136" s="53">
        <v>0</v>
      </c>
      <c r="D2136" s="53">
        <v>0</v>
      </c>
      <c r="E2136" s="53">
        <v>0</v>
      </c>
      <c r="F2136" s="53">
        <v>0</v>
      </c>
      <c r="G2136" s="53">
        <v>0</v>
      </c>
      <c r="H2136" s="53">
        <v>0</v>
      </c>
      <c r="I2136" s="53" t="e">
        <f>(F2136/C2136)*100</f>
        <v>#DIV/0!</v>
      </c>
      <c r="J2136" s="53" t="e">
        <f>(H2136/D2136)*100</f>
        <v>#DIV/0!</v>
      </c>
      <c r="K2136" s="53">
        <f>C2136+D2136</f>
        <v>0</v>
      </c>
      <c r="L2136" s="53">
        <f>E2136+G2136</f>
        <v>0</v>
      </c>
      <c r="M2136" s="53">
        <f>F2136+H2136</f>
        <v>0</v>
      </c>
      <c r="N2136" s="53" t="e">
        <f>(M2136/K2136)*100</f>
        <v>#DIV/0!</v>
      </c>
    </row>
    <row r="2137" spans="1:14" x14ac:dyDescent="0.2">
      <c r="A2137" s="58">
        <v>18</v>
      </c>
      <c r="B2137" s="65" t="s">
        <v>31</v>
      </c>
      <c r="C2137" s="53">
        <v>0</v>
      </c>
      <c r="D2137" s="53">
        <v>0</v>
      </c>
      <c r="E2137" s="53">
        <v>0</v>
      </c>
      <c r="F2137" s="53">
        <v>0</v>
      </c>
      <c r="G2137" s="53">
        <v>0</v>
      </c>
      <c r="H2137" s="53">
        <v>0</v>
      </c>
      <c r="I2137" s="53" t="e">
        <f>(F2137/C2137)*100</f>
        <v>#DIV/0!</v>
      </c>
      <c r="J2137" s="53" t="e">
        <f>(H2137/D2137)*100</f>
        <v>#DIV/0!</v>
      </c>
      <c r="K2137" s="53">
        <f>C2137+D2137</f>
        <v>0</v>
      </c>
      <c r="L2137" s="53">
        <f>E2137+G2137</f>
        <v>0</v>
      </c>
      <c r="M2137" s="53">
        <f>F2137+H2137</f>
        <v>0</v>
      </c>
      <c r="N2137" s="53" t="e">
        <f>(M2137/K2137)*100</f>
        <v>#DIV/0!</v>
      </c>
    </row>
    <row r="2138" spans="1:14" x14ac:dyDescent="0.2">
      <c r="A2138" s="58">
        <v>19</v>
      </c>
      <c r="B2138" s="61" t="s">
        <v>32</v>
      </c>
      <c r="C2138" s="53">
        <v>0</v>
      </c>
      <c r="D2138" s="53">
        <v>0</v>
      </c>
      <c r="E2138" s="53">
        <v>0</v>
      </c>
      <c r="F2138" s="53">
        <v>0</v>
      </c>
      <c r="G2138" s="53">
        <v>0</v>
      </c>
      <c r="H2138" s="53">
        <v>0</v>
      </c>
      <c r="I2138" s="53" t="e">
        <f t="shared" ref="I2138:I2142" si="461">(F2138/C2138)*100</f>
        <v>#DIV/0!</v>
      </c>
      <c r="J2138" s="53" t="e">
        <f t="shared" ref="J2138:J2142" si="462">(H2138/D2138)*100</f>
        <v>#DIV/0!</v>
      </c>
      <c r="K2138" s="53">
        <f t="shared" ref="K2138:K2142" si="463">C2138+D2138</f>
        <v>0</v>
      </c>
      <c r="L2138" s="53">
        <f t="shared" ref="L2138:M2142" si="464">E2138+G2138</f>
        <v>0</v>
      </c>
      <c r="M2138" s="53">
        <f t="shared" si="464"/>
        <v>0</v>
      </c>
      <c r="N2138" s="53" t="e">
        <f t="shared" ref="N2138:N2142" si="465">(M2138/K2138)*100</f>
        <v>#DIV/0!</v>
      </c>
    </row>
    <row r="2139" spans="1:14" x14ac:dyDescent="0.2">
      <c r="A2139" s="58">
        <v>20</v>
      </c>
      <c r="B2139" s="61" t="s">
        <v>33</v>
      </c>
      <c r="C2139" s="53">
        <v>0</v>
      </c>
      <c r="D2139" s="53">
        <v>0</v>
      </c>
      <c r="E2139" s="53">
        <v>0</v>
      </c>
      <c r="F2139" s="53">
        <v>0</v>
      </c>
      <c r="G2139" s="53">
        <v>0</v>
      </c>
      <c r="H2139" s="53">
        <v>0</v>
      </c>
      <c r="I2139" s="53" t="e">
        <f t="shared" si="461"/>
        <v>#DIV/0!</v>
      </c>
      <c r="J2139" s="53" t="e">
        <f t="shared" si="462"/>
        <v>#DIV/0!</v>
      </c>
      <c r="K2139" s="53">
        <f t="shared" si="463"/>
        <v>0</v>
      </c>
      <c r="L2139" s="53">
        <f t="shared" si="464"/>
        <v>0</v>
      </c>
      <c r="M2139" s="53">
        <f t="shared" si="464"/>
        <v>0</v>
      </c>
      <c r="N2139" s="53" t="e">
        <f t="shared" si="465"/>
        <v>#DIV/0!</v>
      </c>
    </row>
    <row r="2140" spans="1:14" x14ac:dyDescent="0.2">
      <c r="A2140" s="58">
        <v>21</v>
      </c>
      <c r="B2140" s="61" t="s">
        <v>34</v>
      </c>
      <c r="C2140" s="53">
        <v>0</v>
      </c>
      <c r="D2140" s="53">
        <v>0</v>
      </c>
      <c r="E2140" s="53">
        <v>0</v>
      </c>
      <c r="F2140" s="53">
        <v>0</v>
      </c>
      <c r="G2140" s="53">
        <v>0</v>
      </c>
      <c r="H2140" s="53">
        <v>0</v>
      </c>
      <c r="I2140" s="53" t="e">
        <f t="shared" si="461"/>
        <v>#DIV/0!</v>
      </c>
      <c r="J2140" s="53" t="e">
        <f t="shared" si="462"/>
        <v>#DIV/0!</v>
      </c>
      <c r="K2140" s="53">
        <f t="shared" si="463"/>
        <v>0</v>
      </c>
      <c r="L2140" s="53">
        <f t="shared" si="464"/>
        <v>0</v>
      </c>
      <c r="M2140" s="53">
        <f t="shared" si="464"/>
        <v>0</v>
      </c>
      <c r="N2140" s="53" t="e">
        <f t="shared" si="465"/>
        <v>#DIV/0!</v>
      </c>
    </row>
    <row r="2141" spans="1:14" x14ac:dyDescent="0.2">
      <c r="A2141" s="58">
        <v>22</v>
      </c>
      <c r="B2141" s="61" t="s">
        <v>35</v>
      </c>
      <c r="C2141" s="53">
        <v>0</v>
      </c>
      <c r="D2141" s="53">
        <v>0</v>
      </c>
      <c r="E2141" s="53">
        <v>0</v>
      </c>
      <c r="F2141" s="53">
        <v>0</v>
      </c>
      <c r="G2141" s="53">
        <v>0</v>
      </c>
      <c r="H2141" s="53">
        <v>0</v>
      </c>
      <c r="I2141" s="53" t="e">
        <f t="shared" si="461"/>
        <v>#DIV/0!</v>
      </c>
      <c r="J2141" s="53" t="e">
        <f t="shared" si="462"/>
        <v>#DIV/0!</v>
      </c>
      <c r="K2141" s="53">
        <f t="shared" si="463"/>
        <v>0</v>
      </c>
      <c r="L2141" s="53">
        <f t="shared" si="464"/>
        <v>0</v>
      </c>
      <c r="M2141" s="53">
        <f t="shared" si="464"/>
        <v>0</v>
      </c>
      <c r="N2141" s="53" t="e">
        <f t="shared" si="465"/>
        <v>#DIV/0!</v>
      </c>
    </row>
    <row r="2142" spans="1:14" x14ac:dyDescent="0.2">
      <c r="A2142" s="58">
        <v>23</v>
      </c>
      <c r="B2142" s="61" t="s">
        <v>36</v>
      </c>
      <c r="C2142" s="53">
        <v>0</v>
      </c>
      <c r="D2142" s="53">
        <v>0</v>
      </c>
      <c r="E2142" s="53">
        <v>0</v>
      </c>
      <c r="F2142" s="53">
        <v>0</v>
      </c>
      <c r="G2142" s="53">
        <v>0</v>
      </c>
      <c r="H2142" s="53">
        <v>0</v>
      </c>
      <c r="I2142" s="53" t="e">
        <f t="shared" si="461"/>
        <v>#DIV/0!</v>
      </c>
      <c r="J2142" s="53" t="e">
        <f t="shared" si="462"/>
        <v>#DIV/0!</v>
      </c>
      <c r="K2142" s="53">
        <f t="shared" si="463"/>
        <v>0</v>
      </c>
      <c r="L2142" s="53">
        <f t="shared" si="464"/>
        <v>0</v>
      </c>
      <c r="M2142" s="53">
        <f t="shared" si="464"/>
        <v>0</v>
      </c>
      <c r="N2142" s="53" t="e">
        <f t="shared" si="465"/>
        <v>#DIV/0!</v>
      </c>
    </row>
    <row r="2143" spans="1:14" x14ac:dyDescent="0.2">
      <c r="A2143" s="58">
        <v>24</v>
      </c>
      <c r="B2143" s="59" t="s">
        <v>37</v>
      </c>
      <c r="C2143" s="53">
        <v>0</v>
      </c>
      <c r="D2143" s="53">
        <v>0</v>
      </c>
      <c r="E2143" s="53">
        <v>0</v>
      </c>
      <c r="F2143" s="53">
        <v>0</v>
      </c>
      <c r="G2143" s="53">
        <v>0</v>
      </c>
      <c r="H2143" s="53">
        <v>0</v>
      </c>
      <c r="I2143" s="53" t="e">
        <f>(F2143/C2143)*100</f>
        <v>#DIV/0!</v>
      </c>
      <c r="J2143" s="53" t="e">
        <f>(H2143/D2143)*100</f>
        <v>#DIV/0!</v>
      </c>
      <c r="K2143" s="53">
        <f>C2143+D2143</f>
        <v>0</v>
      </c>
      <c r="L2143" s="53">
        <f>E2143+G2143</f>
        <v>0</v>
      </c>
      <c r="M2143" s="53">
        <f>F2143+H2143</f>
        <v>0</v>
      </c>
      <c r="N2143" s="53" t="e">
        <f>(M2143/K2143)*100</f>
        <v>#DIV/0!</v>
      </c>
    </row>
    <row r="2144" spans="1:14" x14ac:dyDescent="0.2">
      <c r="A2144" s="58">
        <v>25</v>
      </c>
      <c r="B2144" s="61" t="s">
        <v>38</v>
      </c>
      <c r="C2144" s="53">
        <v>0</v>
      </c>
      <c r="D2144" s="53">
        <v>0</v>
      </c>
      <c r="E2144" s="53">
        <v>0</v>
      </c>
      <c r="F2144" s="53">
        <v>0</v>
      </c>
      <c r="G2144" s="53">
        <v>0</v>
      </c>
      <c r="H2144" s="53">
        <v>0</v>
      </c>
      <c r="I2144" s="53" t="e">
        <f t="shared" ref="I2144:I2156" si="466">(F2144/C2144)*100</f>
        <v>#DIV/0!</v>
      </c>
      <c r="J2144" s="53" t="e">
        <f t="shared" ref="J2144:J2156" si="467">(H2144/D2144)*100</f>
        <v>#DIV/0!</v>
      </c>
      <c r="K2144" s="53">
        <f t="shared" ref="K2144:K2156" si="468">C2144+D2144</f>
        <v>0</v>
      </c>
      <c r="L2144" s="53">
        <f t="shared" ref="L2144:M2156" si="469">E2144+G2144</f>
        <v>0</v>
      </c>
      <c r="M2144" s="53">
        <f t="shared" si="469"/>
        <v>0</v>
      </c>
      <c r="N2144" s="53" t="e">
        <f t="shared" ref="N2144:N2156" si="470">(M2144/K2144)*100</f>
        <v>#DIV/0!</v>
      </c>
    </row>
    <row r="2145" spans="1:14" x14ac:dyDescent="0.2">
      <c r="A2145" s="58">
        <v>26</v>
      </c>
      <c r="B2145" s="61" t="s">
        <v>39</v>
      </c>
      <c r="C2145" s="53">
        <v>0</v>
      </c>
      <c r="D2145" s="53">
        <v>0</v>
      </c>
      <c r="E2145" s="53">
        <v>0</v>
      </c>
      <c r="F2145" s="53">
        <v>0</v>
      </c>
      <c r="G2145" s="53">
        <v>0</v>
      </c>
      <c r="H2145" s="53">
        <v>0</v>
      </c>
      <c r="I2145" s="53" t="e">
        <f t="shared" si="466"/>
        <v>#DIV/0!</v>
      </c>
      <c r="J2145" s="53" t="e">
        <f t="shared" si="467"/>
        <v>#DIV/0!</v>
      </c>
      <c r="K2145" s="53">
        <f t="shared" si="468"/>
        <v>0</v>
      </c>
      <c r="L2145" s="53">
        <f t="shared" si="469"/>
        <v>0</v>
      </c>
      <c r="M2145" s="53">
        <f t="shared" si="469"/>
        <v>0</v>
      </c>
      <c r="N2145" s="53" t="e">
        <f t="shared" si="470"/>
        <v>#DIV/0!</v>
      </c>
    </row>
    <row r="2146" spans="1:14" x14ac:dyDescent="0.2">
      <c r="A2146" s="58">
        <v>27</v>
      </c>
      <c r="B2146" s="61" t="s">
        <v>40</v>
      </c>
      <c r="C2146" s="53">
        <v>0</v>
      </c>
      <c r="D2146" s="53">
        <v>0</v>
      </c>
      <c r="E2146" s="53">
        <v>0</v>
      </c>
      <c r="F2146" s="53">
        <v>0</v>
      </c>
      <c r="G2146" s="53">
        <v>0</v>
      </c>
      <c r="H2146" s="53">
        <v>0</v>
      </c>
      <c r="I2146" s="53" t="e">
        <f t="shared" si="466"/>
        <v>#DIV/0!</v>
      </c>
      <c r="J2146" s="53" t="e">
        <f t="shared" si="467"/>
        <v>#DIV/0!</v>
      </c>
      <c r="K2146" s="53">
        <f t="shared" si="468"/>
        <v>0</v>
      </c>
      <c r="L2146" s="53">
        <f t="shared" si="469"/>
        <v>0</v>
      </c>
      <c r="M2146" s="53">
        <f t="shared" si="469"/>
        <v>0</v>
      </c>
      <c r="N2146" s="53" t="e">
        <f t="shared" si="470"/>
        <v>#DIV/0!</v>
      </c>
    </row>
    <row r="2147" spans="1:14" x14ac:dyDescent="0.2">
      <c r="A2147" s="58">
        <v>28</v>
      </c>
      <c r="B2147" s="61" t="s">
        <v>41</v>
      </c>
      <c r="C2147" s="53">
        <v>0</v>
      </c>
      <c r="D2147" s="53">
        <v>0</v>
      </c>
      <c r="E2147" s="53">
        <v>0</v>
      </c>
      <c r="F2147" s="53">
        <v>0</v>
      </c>
      <c r="G2147" s="53">
        <v>0</v>
      </c>
      <c r="H2147" s="53">
        <v>0</v>
      </c>
      <c r="I2147" s="53" t="e">
        <f t="shared" si="466"/>
        <v>#DIV/0!</v>
      </c>
      <c r="J2147" s="53" t="e">
        <f t="shared" si="467"/>
        <v>#DIV/0!</v>
      </c>
      <c r="K2147" s="53">
        <f t="shared" si="468"/>
        <v>0</v>
      </c>
      <c r="L2147" s="53">
        <f t="shared" si="469"/>
        <v>0</v>
      </c>
      <c r="M2147" s="53">
        <f t="shared" si="469"/>
        <v>0</v>
      </c>
      <c r="N2147" s="53" t="e">
        <f t="shared" si="470"/>
        <v>#DIV/0!</v>
      </c>
    </row>
    <row r="2148" spans="1:14" x14ac:dyDescent="0.2">
      <c r="A2148" s="58">
        <v>29</v>
      </c>
      <c r="B2148" s="61" t="s">
        <v>42</v>
      </c>
      <c r="C2148" s="53">
        <v>0</v>
      </c>
      <c r="D2148" s="53">
        <v>0</v>
      </c>
      <c r="E2148" s="53">
        <v>0</v>
      </c>
      <c r="F2148" s="53">
        <v>0</v>
      </c>
      <c r="G2148" s="53">
        <v>0</v>
      </c>
      <c r="H2148" s="53">
        <v>0</v>
      </c>
      <c r="I2148" s="53" t="e">
        <f t="shared" si="466"/>
        <v>#DIV/0!</v>
      </c>
      <c r="J2148" s="53" t="e">
        <f t="shared" si="467"/>
        <v>#DIV/0!</v>
      </c>
      <c r="K2148" s="53">
        <f t="shared" si="468"/>
        <v>0</v>
      </c>
      <c r="L2148" s="53">
        <f t="shared" si="469"/>
        <v>0</v>
      </c>
      <c r="M2148" s="53">
        <f t="shared" si="469"/>
        <v>0</v>
      </c>
      <c r="N2148" s="53" t="e">
        <f t="shared" si="470"/>
        <v>#DIV/0!</v>
      </c>
    </row>
    <row r="2149" spans="1:14" x14ac:dyDescent="0.2">
      <c r="A2149" s="58">
        <v>30</v>
      </c>
      <c r="B2149" s="61" t="s">
        <v>43</v>
      </c>
      <c r="C2149" s="53">
        <v>0</v>
      </c>
      <c r="D2149" s="53">
        <v>0</v>
      </c>
      <c r="E2149" s="53">
        <v>0</v>
      </c>
      <c r="F2149" s="53">
        <v>0</v>
      </c>
      <c r="G2149" s="53">
        <v>0</v>
      </c>
      <c r="H2149" s="53">
        <v>0</v>
      </c>
      <c r="I2149" s="53" t="e">
        <f t="shared" si="466"/>
        <v>#DIV/0!</v>
      </c>
      <c r="J2149" s="53" t="e">
        <f t="shared" si="467"/>
        <v>#DIV/0!</v>
      </c>
      <c r="K2149" s="53">
        <f t="shared" si="468"/>
        <v>0</v>
      </c>
      <c r="L2149" s="53">
        <f t="shared" si="469"/>
        <v>0</v>
      </c>
      <c r="M2149" s="53">
        <f t="shared" si="469"/>
        <v>0</v>
      </c>
      <c r="N2149" s="53" t="e">
        <f t="shared" si="470"/>
        <v>#DIV/0!</v>
      </c>
    </row>
    <row r="2150" spans="1:14" x14ac:dyDescent="0.2">
      <c r="A2150" s="58">
        <v>31</v>
      </c>
      <c r="B2150" s="61" t="s">
        <v>44</v>
      </c>
      <c r="C2150" s="53">
        <v>0</v>
      </c>
      <c r="D2150" s="53">
        <v>0</v>
      </c>
      <c r="E2150" s="53">
        <v>0</v>
      </c>
      <c r="F2150" s="53">
        <v>0</v>
      </c>
      <c r="G2150" s="53">
        <v>0</v>
      </c>
      <c r="H2150" s="53">
        <v>0</v>
      </c>
      <c r="I2150" s="53" t="e">
        <f t="shared" si="466"/>
        <v>#DIV/0!</v>
      </c>
      <c r="J2150" s="53" t="e">
        <f t="shared" si="467"/>
        <v>#DIV/0!</v>
      </c>
      <c r="K2150" s="53">
        <f t="shared" si="468"/>
        <v>0</v>
      </c>
      <c r="L2150" s="53">
        <f t="shared" si="469"/>
        <v>0</v>
      </c>
      <c r="M2150" s="53">
        <f t="shared" si="469"/>
        <v>0</v>
      </c>
      <c r="N2150" s="53" t="e">
        <f t="shared" si="470"/>
        <v>#DIV/0!</v>
      </c>
    </row>
    <row r="2151" spans="1:14" x14ac:dyDescent="0.2">
      <c r="A2151" s="58">
        <v>32</v>
      </c>
      <c r="B2151" s="61" t="s">
        <v>45</v>
      </c>
      <c r="C2151" s="53">
        <v>0</v>
      </c>
      <c r="D2151" s="53">
        <v>0</v>
      </c>
      <c r="E2151" s="53">
        <v>0</v>
      </c>
      <c r="F2151" s="53">
        <v>0</v>
      </c>
      <c r="G2151" s="53">
        <v>0</v>
      </c>
      <c r="H2151" s="53">
        <v>0</v>
      </c>
      <c r="I2151" s="53" t="e">
        <f t="shared" si="466"/>
        <v>#DIV/0!</v>
      </c>
      <c r="J2151" s="53" t="e">
        <f t="shared" si="467"/>
        <v>#DIV/0!</v>
      </c>
      <c r="K2151" s="53">
        <f t="shared" si="468"/>
        <v>0</v>
      </c>
      <c r="L2151" s="53">
        <f t="shared" si="469"/>
        <v>0</v>
      </c>
      <c r="M2151" s="53">
        <f t="shared" si="469"/>
        <v>0</v>
      </c>
      <c r="N2151" s="53" t="e">
        <f t="shared" si="470"/>
        <v>#DIV/0!</v>
      </c>
    </row>
    <row r="2152" spans="1:14" x14ac:dyDescent="0.2">
      <c r="A2152" s="58">
        <v>33</v>
      </c>
      <c r="B2152" s="61" t="s">
        <v>46</v>
      </c>
      <c r="C2152" s="53">
        <v>0</v>
      </c>
      <c r="D2152" s="53">
        <v>0</v>
      </c>
      <c r="E2152" s="53">
        <v>0</v>
      </c>
      <c r="F2152" s="53">
        <v>0</v>
      </c>
      <c r="G2152" s="53">
        <v>0</v>
      </c>
      <c r="H2152" s="53">
        <v>0</v>
      </c>
      <c r="I2152" s="53" t="e">
        <f t="shared" si="466"/>
        <v>#DIV/0!</v>
      </c>
      <c r="J2152" s="53" t="e">
        <f t="shared" si="467"/>
        <v>#DIV/0!</v>
      </c>
      <c r="K2152" s="53">
        <f t="shared" si="468"/>
        <v>0</v>
      </c>
      <c r="L2152" s="53">
        <f t="shared" si="469"/>
        <v>0</v>
      </c>
      <c r="M2152" s="53">
        <f t="shared" si="469"/>
        <v>0</v>
      </c>
      <c r="N2152" s="53" t="e">
        <f t="shared" si="470"/>
        <v>#DIV/0!</v>
      </c>
    </row>
    <row r="2153" spans="1:14" x14ac:dyDescent="0.2">
      <c r="A2153" s="58">
        <v>34</v>
      </c>
      <c r="B2153" s="61" t="s">
        <v>47</v>
      </c>
      <c r="C2153" s="53">
        <v>0</v>
      </c>
      <c r="D2153" s="53">
        <v>0</v>
      </c>
      <c r="E2153" s="53">
        <v>0</v>
      </c>
      <c r="F2153" s="53">
        <v>0</v>
      </c>
      <c r="G2153" s="53">
        <v>0</v>
      </c>
      <c r="H2153" s="53">
        <v>0</v>
      </c>
      <c r="I2153" s="53" t="e">
        <f t="shared" si="466"/>
        <v>#DIV/0!</v>
      </c>
      <c r="J2153" s="53" t="e">
        <f t="shared" si="467"/>
        <v>#DIV/0!</v>
      </c>
      <c r="K2153" s="53">
        <f t="shared" si="468"/>
        <v>0</v>
      </c>
      <c r="L2153" s="53">
        <f t="shared" si="469"/>
        <v>0</v>
      </c>
      <c r="M2153" s="53">
        <f t="shared" si="469"/>
        <v>0</v>
      </c>
      <c r="N2153" s="53" t="e">
        <f t="shared" si="470"/>
        <v>#DIV/0!</v>
      </c>
    </row>
    <row r="2154" spans="1:14" x14ac:dyDescent="0.2">
      <c r="A2154" s="58">
        <v>35</v>
      </c>
      <c r="B2154" s="61" t="s">
        <v>48</v>
      </c>
      <c r="C2154" s="53">
        <v>0</v>
      </c>
      <c r="D2154" s="53">
        <v>0</v>
      </c>
      <c r="E2154" s="53">
        <v>0</v>
      </c>
      <c r="F2154" s="53">
        <v>0</v>
      </c>
      <c r="G2154" s="53">
        <v>0</v>
      </c>
      <c r="H2154" s="53">
        <v>0</v>
      </c>
      <c r="I2154" s="53" t="e">
        <f t="shared" si="466"/>
        <v>#DIV/0!</v>
      </c>
      <c r="J2154" s="53" t="e">
        <f t="shared" si="467"/>
        <v>#DIV/0!</v>
      </c>
      <c r="K2154" s="53">
        <f t="shared" si="468"/>
        <v>0</v>
      </c>
      <c r="L2154" s="53">
        <f t="shared" si="469"/>
        <v>0</v>
      </c>
      <c r="M2154" s="53">
        <f t="shared" si="469"/>
        <v>0</v>
      </c>
      <c r="N2154" s="53" t="e">
        <f t="shared" si="470"/>
        <v>#DIV/0!</v>
      </c>
    </row>
    <row r="2155" spans="1:14" x14ac:dyDescent="0.2">
      <c r="A2155" s="58">
        <v>36</v>
      </c>
      <c r="B2155" s="61" t="s">
        <v>49</v>
      </c>
      <c r="C2155" s="53">
        <v>0</v>
      </c>
      <c r="D2155" s="53">
        <v>0</v>
      </c>
      <c r="E2155" s="53">
        <v>0</v>
      </c>
      <c r="F2155" s="53">
        <v>0</v>
      </c>
      <c r="G2155" s="53">
        <v>0</v>
      </c>
      <c r="H2155" s="53">
        <v>0</v>
      </c>
      <c r="I2155" s="53" t="e">
        <f t="shared" si="466"/>
        <v>#DIV/0!</v>
      </c>
      <c r="J2155" s="53" t="e">
        <f t="shared" si="467"/>
        <v>#DIV/0!</v>
      </c>
      <c r="K2155" s="53">
        <f t="shared" si="468"/>
        <v>0</v>
      </c>
      <c r="L2155" s="53">
        <f t="shared" si="469"/>
        <v>0</v>
      </c>
      <c r="M2155" s="53">
        <f t="shared" si="469"/>
        <v>0</v>
      </c>
      <c r="N2155" s="53" t="e">
        <f t="shared" si="470"/>
        <v>#DIV/0!</v>
      </c>
    </row>
    <row r="2156" spans="1:14" x14ac:dyDescent="0.2">
      <c r="A2156" s="66"/>
      <c r="B2156" s="67" t="s">
        <v>6</v>
      </c>
      <c r="C2156" s="54">
        <f t="shared" ref="C2156:H2156" si="471">SUM(C2120:C2155)</f>
        <v>0</v>
      </c>
      <c r="D2156" s="54">
        <f t="shared" si="471"/>
        <v>0</v>
      </c>
      <c r="E2156" s="54">
        <f t="shared" si="471"/>
        <v>0</v>
      </c>
      <c r="F2156" s="54">
        <f t="shared" si="471"/>
        <v>0</v>
      </c>
      <c r="G2156" s="54">
        <f t="shared" si="471"/>
        <v>0</v>
      </c>
      <c r="H2156" s="54">
        <f t="shared" si="471"/>
        <v>0</v>
      </c>
      <c r="I2156" s="54" t="e">
        <f t="shared" si="466"/>
        <v>#DIV/0!</v>
      </c>
      <c r="J2156" s="54" t="e">
        <f t="shared" si="467"/>
        <v>#DIV/0!</v>
      </c>
      <c r="K2156" s="54">
        <f t="shared" si="468"/>
        <v>0</v>
      </c>
      <c r="L2156" s="54">
        <f t="shared" si="469"/>
        <v>0</v>
      </c>
      <c r="M2156" s="54">
        <f t="shared" si="469"/>
        <v>0</v>
      </c>
      <c r="N2156" s="54" t="e">
        <f t="shared" si="470"/>
        <v>#DIV/0!</v>
      </c>
    </row>
    <row r="2157" spans="1:14" ht="20.25" x14ac:dyDescent="0.2">
      <c r="A2157" s="109" t="s">
        <v>107</v>
      </c>
      <c r="B2157" s="109"/>
      <c r="C2157" s="109"/>
      <c r="D2157" s="109"/>
      <c r="E2157" s="109"/>
      <c r="F2157" s="109"/>
      <c r="G2157" s="109"/>
      <c r="H2157" s="109"/>
      <c r="I2157" s="109"/>
      <c r="J2157" s="109"/>
      <c r="K2157" s="109"/>
      <c r="L2157" s="109"/>
      <c r="M2157" s="109"/>
      <c r="N2157" s="109"/>
    </row>
    <row r="2158" spans="1:14" x14ac:dyDescent="0.2">
      <c r="A2158" s="110"/>
      <c r="B2158" s="110"/>
      <c r="C2158" s="110"/>
      <c r="D2158" s="110"/>
      <c r="E2158" s="110"/>
      <c r="F2158" s="110"/>
      <c r="G2158" s="110"/>
      <c r="H2158" s="110"/>
      <c r="I2158" s="110"/>
      <c r="J2158" s="110"/>
      <c r="K2158" s="110"/>
      <c r="L2158" s="110"/>
      <c r="M2158" s="110"/>
      <c r="N2158" s="110"/>
    </row>
    <row r="2159" spans="1:14" ht="15.75" x14ac:dyDescent="0.2">
      <c r="A2159" s="111" t="str">
        <f>A3</f>
        <v>Disbursements under Crop Loans - 30.09.2020</v>
      </c>
      <c r="B2159" s="111"/>
      <c r="C2159" s="111"/>
      <c r="D2159" s="111"/>
      <c r="E2159" s="111"/>
      <c r="F2159" s="111"/>
      <c r="G2159" s="111"/>
      <c r="H2159" s="111"/>
      <c r="I2159" s="111"/>
      <c r="J2159" s="111"/>
      <c r="K2159" s="111"/>
      <c r="L2159" s="111"/>
      <c r="M2159" s="111"/>
      <c r="N2159" s="111"/>
    </row>
    <row r="2160" spans="1:14" x14ac:dyDescent="0.2">
      <c r="A2160" s="56"/>
      <c r="B2160" s="56"/>
      <c r="C2160" s="56"/>
      <c r="D2160" s="56"/>
      <c r="E2160" s="56"/>
      <c r="F2160" s="56"/>
      <c r="G2160" s="56"/>
      <c r="H2160" s="56"/>
      <c r="I2160" s="56"/>
      <c r="J2160" s="56"/>
      <c r="K2160" s="112" t="s">
        <v>2</v>
      </c>
      <c r="L2160" s="112"/>
      <c r="M2160" s="112"/>
      <c r="N2160" s="112"/>
    </row>
    <row r="2161" spans="1:14" x14ac:dyDescent="0.2">
      <c r="A2161" s="113" t="s">
        <v>3</v>
      </c>
      <c r="B2161" s="113" t="s">
        <v>56</v>
      </c>
      <c r="C2161" s="102" t="str">
        <f>C5</f>
        <v>Crop Loan Target 
ACP 2020-21</v>
      </c>
      <c r="D2161" s="102"/>
      <c r="E2161" s="116" t="str">
        <f>E5</f>
        <v>Cumulative Achievement from 
01.04.2020</v>
      </c>
      <c r="F2161" s="117"/>
      <c r="G2161" s="117"/>
      <c r="H2161" s="118"/>
      <c r="I2161" s="102" t="s">
        <v>5</v>
      </c>
      <c r="J2161" s="102"/>
      <c r="K2161" s="102" t="s">
        <v>6</v>
      </c>
      <c r="L2161" s="102"/>
      <c r="M2161" s="102"/>
      <c r="N2161" s="102"/>
    </row>
    <row r="2162" spans="1:14" x14ac:dyDescent="0.2">
      <c r="A2162" s="114"/>
      <c r="B2162" s="114"/>
      <c r="C2162" s="103" t="s">
        <v>7</v>
      </c>
      <c r="D2162" s="103" t="s">
        <v>8</v>
      </c>
      <c r="E2162" s="105" t="s">
        <v>7</v>
      </c>
      <c r="F2162" s="106"/>
      <c r="G2162" s="105" t="s">
        <v>8</v>
      </c>
      <c r="H2162" s="106"/>
      <c r="I2162" s="103" t="s">
        <v>7</v>
      </c>
      <c r="J2162" s="103" t="s">
        <v>8</v>
      </c>
      <c r="K2162" s="103" t="s">
        <v>9</v>
      </c>
      <c r="L2162" s="107" t="s">
        <v>10</v>
      </c>
      <c r="M2162" s="107"/>
      <c r="N2162" s="103" t="s">
        <v>11</v>
      </c>
    </row>
    <row r="2163" spans="1:14" x14ac:dyDescent="0.2">
      <c r="A2163" s="115"/>
      <c r="B2163" s="115"/>
      <c r="C2163" s="104"/>
      <c r="D2163" s="104"/>
      <c r="E2163" s="57" t="s">
        <v>12</v>
      </c>
      <c r="F2163" s="57" t="s">
        <v>13</v>
      </c>
      <c r="G2163" s="57" t="s">
        <v>12</v>
      </c>
      <c r="H2163" s="57" t="s">
        <v>13</v>
      </c>
      <c r="I2163" s="104"/>
      <c r="J2163" s="104"/>
      <c r="K2163" s="104"/>
      <c r="L2163" s="57" t="s">
        <v>12</v>
      </c>
      <c r="M2163" s="57" t="s">
        <v>13</v>
      </c>
      <c r="N2163" s="104"/>
    </row>
    <row r="2164" spans="1:14" x14ac:dyDescent="0.2">
      <c r="A2164" s="58">
        <v>1</v>
      </c>
      <c r="B2164" s="61" t="s">
        <v>14</v>
      </c>
      <c r="C2164" s="53">
        <v>0</v>
      </c>
      <c r="D2164" s="53">
        <v>0</v>
      </c>
      <c r="E2164" s="53">
        <v>0</v>
      </c>
      <c r="F2164" s="53">
        <v>0</v>
      </c>
      <c r="G2164" s="53">
        <v>0</v>
      </c>
      <c r="H2164" s="53">
        <v>0</v>
      </c>
      <c r="I2164" s="53" t="e">
        <f t="shared" ref="I2164:I2179" si="472">(F2164/C2164)*100</f>
        <v>#DIV/0!</v>
      </c>
      <c r="J2164" s="53" t="e">
        <f t="shared" ref="J2164:J2179" si="473">(H2164/D2164)*100</f>
        <v>#DIV/0!</v>
      </c>
      <c r="K2164" s="53">
        <f t="shared" ref="K2164:K2179" si="474">C2164+D2164</f>
        <v>0</v>
      </c>
      <c r="L2164" s="53">
        <f t="shared" ref="L2164:M2179" si="475">E2164+G2164</f>
        <v>0</v>
      </c>
      <c r="M2164" s="53">
        <f t="shared" si="475"/>
        <v>0</v>
      </c>
      <c r="N2164" s="53" t="e">
        <f t="shared" ref="N2164:N2179" si="476">(M2164/K2164)*100</f>
        <v>#DIV/0!</v>
      </c>
    </row>
    <row r="2165" spans="1:14" x14ac:dyDescent="0.2">
      <c r="A2165" s="58">
        <v>2</v>
      </c>
      <c r="B2165" s="61" t="s">
        <v>15</v>
      </c>
      <c r="C2165" s="53">
        <v>0</v>
      </c>
      <c r="D2165" s="53">
        <v>0</v>
      </c>
      <c r="E2165" s="53">
        <v>0</v>
      </c>
      <c r="F2165" s="53">
        <v>0</v>
      </c>
      <c r="G2165" s="53">
        <v>0</v>
      </c>
      <c r="H2165" s="53">
        <v>0</v>
      </c>
      <c r="I2165" s="53" t="e">
        <f t="shared" si="472"/>
        <v>#DIV/0!</v>
      </c>
      <c r="J2165" s="53" t="e">
        <f t="shared" si="473"/>
        <v>#DIV/0!</v>
      </c>
      <c r="K2165" s="53">
        <f t="shared" si="474"/>
        <v>0</v>
      </c>
      <c r="L2165" s="53">
        <f t="shared" si="475"/>
        <v>0</v>
      </c>
      <c r="M2165" s="53">
        <f t="shared" si="475"/>
        <v>0</v>
      </c>
      <c r="N2165" s="53" t="e">
        <f t="shared" si="476"/>
        <v>#DIV/0!</v>
      </c>
    </row>
    <row r="2166" spans="1:14" x14ac:dyDescent="0.2">
      <c r="A2166" s="58">
        <v>3</v>
      </c>
      <c r="B2166" s="61" t="s">
        <v>16</v>
      </c>
      <c r="C2166" s="53">
        <v>0</v>
      </c>
      <c r="D2166" s="53">
        <v>0</v>
      </c>
      <c r="E2166" s="53">
        <v>0</v>
      </c>
      <c r="F2166" s="53">
        <v>0</v>
      </c>
      <c r="G2166" s="53">
        <v>0</v>
      </c>
      <c r="H2166" s="53">
        <v>0</v>
      </c>
      <c r="I2166" s="53" t="e">
        <f t="shared" si="472"/>
        <v>#DIV/0!</v>
      </c>
      <c r="J2166" s="53" t="e">
        <f t="shared" si="473"/>
        <v>#DIV/0!</v>
      </c>
      <c r="K2166" s="53">
        <f t="shared" si="474"/>
        <v>0</v>
      </c>
      <c r="L2166" s="53">
        <f t="shared" si="475"/>
        <v>0</v>
      </c>
      <c r="M2166" s="53">
        <f t="shared" si="475"/>
        <v>0</v>
      </c>
      <c r="N2166" s="53" t="e">
        <f t="shared" si="476"/>
        <v>#DIV/0!</v>
      </c>
    </row>
    <row r="2167" spans="1:14" x14ac:dyDescent="0.2">
      <c r="A2167" s="58">
        <v>4</v>
      </c>
      <c r="B2167" s="61" t="s">
        <v>17</v>
      </c>
      <c r="C2167" s="53">
        <v>0</v>
      </c>
      <c r="D2167" s="53">
        <v>0</v>
      </c>
      <c r="E2167" s="53">
        <v>0</v>
      </c>
      <c r="F2167" s="53">
        <v>0</v>
      </c>
      <c r="G2167" s="53">
        <v>0</v>
      </c>
      <c r="H2167" s="53">
        <v>0</v>
      </c>
      <c r="I2167" s="53" t="e">
        <f t="shared" si="472"/>
        <v>#DIV/0!</v>
      </c>
      <c r="J2167" s="53" t="e">
        <f t="shared" si="473"/>
        <v>#DIV/0!</v>
      </c>
      <c r="K2167" s="53">
        <f t="shared" si="474"/>
        <v>0</v>
      </c>
      <c r="L2167" s="53">
        <f t="shared" si="475"/>
        <v>0</v>
      </c>
      <c r="M2167" s="53">
        <f t="shared" si="475"/>
        <v>0</v>
      </c>
      <c r="N2167" s="53" t="e">
        <f t="shared" si="476"/>
        <v>#DIV/0!</v>
      </c>
    </row>
    <row r="2168" spans="1:14" x14ac:dyDescent="0.2">
      <c r="A2168" s="58">
        <v>5</v>
      </c>
      <c r="B2168" s="61" t="s">
        <v>18</v>
      </c>
      <c r="C2168" s="53">
        <v>0</v>
      </c>
      <c r="D2168" s="53">
        <v>0</v>
      </c>
      <c r="E2168" s="53">
        <v>0</v>
      </c>
      <c r="F2168" s="53">
        <v>0</v>
      </c>
      <c r="G2168" s="53">
        <v>0</v>
      </c>
      <c r="H2168" s="53">
        <v>0</v>
      </c>
      <c r="I2168" s="53" t="e">
        <f t="shared" si="472"/>
        <v>#DIV/0!</v>
      </c>
      <c r="J2168" s="53" t="e">
        <f t="shared" si="473"/>
        <v>#DIV/0!</v>
      </c>
      <c r="K2168" s="53">
        <f t="shared" si="474"/>
        <v>0</v>
      </c>
      <c r="L2168" s="53">
        <f t="shared" si="475"/>
        <v>0</v>
      </c>
      <c r="M2168" s="53">
        <f t="shared" si="475"/>
        <v>0</v>
      </c>
      <c r="N2168" s="53" t="e">
        <f t="shared" si="476"/>
        <v>#DIV/0!</v>
      </c>
    </row>
    <row r="2169" spans="1:14" x14ac:dyDescent="0.2">
      <c r="A2169" s="58">
        <v>6</v>
      </c>
      <c r="B2169" s="61" t="s">
        <v>19</v>
      </c>
      <c r="C2169" s="53">
        <v>0</v>
      </c>
      <c r="D2169" s="53">
        <v>0</v>
      </c>
      <c r="E2169" s="53">
        <v>0</v>
      </c>
      <c r="F2169" s="53">
        <v>0</v>
      </c>
      <c r="G2169" s="53">
        <v>0</v>
      </c>
      <c r="H2169" s="53">
        <v>0</v>
      </c>
      <c r="I2169" s="53" t="e">
        <f t="shared" si="472"/>
        <v>#DIV/0!</v>
      </c>
      <c r="J2169" s="53" t="e">
        <f t="shared" si="473"/>
        <v>#DIV/0!</v>
      </c>
      <c r="K2169" s="53">
        <f t="shared" si="474"/>
        <v>0</v>
      </c>
      <c r="L2169" s="53">
        <f t="shared" si="475"/>
        <v>0</v>
      </c>
      <c r="M2169" s="53">
        <f t="shared" si="475"/>
        <v>0</v>
      </c>
      <c r="N2169" s="53" t="e">
        <f t="shared" si="476"/>
        <v>#DIV/0!</v>
      </c>
    </row>
    <row r="2170" spans="1:14" x14ac:dyDescent="0.2">
      <c r="A2170" s="58">
        <v>7</v>
      </c>
      <c r="B2170" s="61" t="s">
        <v>20</v>
      </c>
      <c r="C2170" s="53">
        <v>0</v>
      </c>
      <c r="D2170" s="53">
        <v>0</v>
      </c>
      <c r="E2170" s="53">
        <v>0</v>
      </c>
      <c r="F2170" s="53">
        <v>0</v>
      </c>
      <c r="G2170" s="53">
        <v>0</v>
      </c>
      <c r="H2170" s="53">
        <v>0</v>
      </c>
      <c r="I2170" s="53" t="e">
        <f t="shared" si="472"/>
        <v>#DIV/0!</v>
      </c>
      <c r="J2170" s="53" t="e">
        <f t="shared" si="473"/>
        <v>#DIV/0!</v>
      </c>
      <c r="K2170" s="53">
        <f t="shared" si="474"/>
        <v>0</v>
      </c>
      <c r="L2170" s="53">
        <f t="shared" si="475"/>
        <v>0</v>
      </c>
      <c r="M2170" s="53">
        <f t="shared" si="475"/>
        <v>0</v>
      </c>
      <c r="N2170" s="53" t="e">
        <f t="shared" si="476"/>
        <v>#DIV/0!</v>
      </c>
    </row>
    <row r="2171" spans="1:14" x14ac:dyDescent="0.2">
      <c r="A2171" s="58">
        <v>8</v>
      </c>
      <c r="B2171" s="61" t="s">
        <v>21</v>
      </c>
      <c r="C2171" s="53">
        <v>0</v>
      </c>
      <c r="D2171" s="53">
        <v>0</v>
      </c>
      <c r="E2171" s="53">
        <v>0</v>
      </c>
      <c r="F2171" s="53">
        <v>0</v>
      </c>
      <c r="G2171" s="53">
        <v>0</v>
      </c>
      <c r="H2171" s="53">
        <v>0</v>
      </c>
      <c r="I2171" s="53" t="e">
        <f t="shared" si="472"/>
        <v>#DIV/0!</v>
      </c>
      <c r="J2171" s="53" t="e">
        <f t="shared" si="473"/>
        <v>#DIV/0!</v>
      </c>
      <c r="K2171" s="53">
        <f t="shared" si="474"/>
        <v>0</v>
      </c>
      <c r="L2171" s="53">
        <f t="shared" si="475"/>
        <v>0</v>
      </c>
      <c r="M2171" s="53">
        <f t="shared" si="475"/>
        <v>0</v>
      </c>
      <c r="N2171" s="53" t="e">
        <f t="shared" si="476"/>
        <v>#DIV/0!</v>
      </c>
    </row>
    <row r="2172" spans="1:14" x14ac:dyDescent="0.2">
      <c r="A2172" s="58">
        <v>9</v>
      </c>
      <c r="B2172" s="61" t="s">
        <v>22</v>
      </c>
      <c r="C2172" s="53">
        <v>0</v>
      </c>
      <c r="D2172" s="53">
        <v>0</v>
      </c>
      <c r="E2172" s="53">
        <v>0</v>
      </c>
      <c r="F2172" s="53">
        <v>0</v>
      </c>
      <c r="G2172" s="53">
        <v>0</v>
      </c>
      <c r="H2172" s="53">
        <v>0</v>
      </c>
      <c r="I2172" s="53" t="e">
        <f t="shared" si="472"/>
        <v>#DIV/0!</v>
      </c>
      <c r="J2172" s="53" t="e">
        <f t="shared" si="473"/>
        <v>#DIV/0!</v>
      </c>
      <c r="K2172" s="53">
        <f t="shared" si="474"/>
        <v>0</v>
      </c>
      <c r="L2172" s="53">
        <f t="shared" si="475"/>
        <v>0</v>
      </c>
      <c r="M2172" s="53">
        <f t="shared" si="475"/>
        <v>0</v>
      </c>
      <c r="N2172" s="53" t="e">
        <f t="shared" si="476"/>
        <v>#DIV/0!</v>
      </c>
    </row>
    <row r="2173" spans="1:14" x14ac:dyDescent="0.2">
      <c r="A2173" s="58">
        <v>10</v>
      </c>
      <c r="B2173" s="61" t="s">
        <v>23</v>
      </c>
      <c r="C2173" s="53">
        <v>0</v>
      </c>
      <c r="D2173" s="53">
        <v>0</v>
      </c>
      <c r="E2173" s="53">
        <v>0</v>
      </c>
      <c r="F2173" s="53">
        <v>0</v>
      </c>
      <c r="G2173" s="53">
        <v>0</v>
      </c>
      <c r="H2173" s="53">
        <v>0</v>
      </c>
      <c r="I2173" s="53" t="e">
        <f t="shared" si="472"/>
        <v>#DIV/0!</v>
      </c>
      <c r="J2173" s="53" t="e">
        <f t="shared" si="473"/>
        <v>#DIV/0!</v>
      </c>
      <c r="K2173" s="53">
        <f t="shared" si="474"/>
        <v>0</v>
      </c>
      <c r="L2173" s="53">
        <f t="shared" si="475"/>
        <v>0</v>
      </c>
      <c r="M2173" s="53">
        <f t="shared" si="475"/>
        <v>0</v>
      </c>
      <c r="N2173" s="53" t="e">
        <f t="shared" si="476"/>
        <v>#DIV/0!</v>
      </c>
    </row>
    <row r="2174" spans="1:14" x14ac:dyDescent="0.2">
      <c r="A2174" s="58">
        <v>11</v>
      </c>
      <c r="B2174" s="61" t="s">
        <v>24</v>
      </c>
      <c r="C2174" s="53">
        <v>0</v>
      </c>
      <c r="D2174" s="53">
        <v>0</v>
      </c>
      <c r="E2174" s="53">
        <v>0</v>
      </c>
      <c r="F2174" s="53">
        <v>0</v>
      </c>
      <c r="G2174" s="53">
        <v>0</v>
      </c>
      <c r="H2174" s="53">
        <v>0</v>
      </c>
      <c r="I2174" s="53" t="e">
        <f t="shared" si="472"/>
        <v>#DIV/0!</v>
      </c>
      <c r="J2174" s="53" t="e">
        <f t="shared" si="473"/>
        <v>#DIV/0!</v>
      </c>
      <c r="K2174" s="53">
        <f t="shared" si="474"/>
        <v>0</v>
      </c>
      <c r="L2174" s="53">
        <f t="shared" si="475"/>
        <v>0</v>
      </c>
      <c r="M2174" s="53">
        <f t="shared" si="475"/>
        <v>0</v>
      </c>
      <c r="N2174" s="53" t="e">
        <f t="shared" si="476"/>
        <v>#DIV/0!</v>
      </c>
    </row>
    <row r="2175" spans="1:14" x14ac:dyDescent="0.2">
      <c r="A2175" s="58">
        <v>12</v>
      </c>
      <c r="B2175" s="61" t="s">
        <v>25</v>
      </c>
      <c r="C2175" s="53">
        <v>0</v>
      </c>
      <c r="D2175" s="53">
        <v>0</v>
      </c>
      <c r="E2175" s="53">
        <v>0</v>
      </c>
      <c r="F2175" s="53">
        <v>0</v>
      </c>
      <c r="G2175" s="53">
        <v>0</v>
      </c>
      <c r="H2175" s="53">
        <v>0</v>
      </c>
      <c r="I2175" s="53" t="e">
        <f t="shared" si="472"/>
        <v>#DIV/0!</v>
      </c>
      <c r="J2175" s="53" t="e">
        <f t="shared" si="473"/>
        <v>#DIV/0!</v>
      </c>
      <c r="K2175" s="53">
        <f t="shared" si="474"/>
        <v>0</v>
      </c>
      <c r="L2175" s="53">
        <f t="shared" si="475"/>
        <v>0</v>
      </c>
      <c r="M2175" s="53">
        <f t="shared" si="475"/>
        <v>0</v>
      </c>
      <c r="N2175" s="53" t="e">
        <f t="shared" si="476"/>
        <v>#DIV/0!</v>
      </c>
    </row>
    <row r="2176" spans="1:14" x14ac:dyDescent="0.2">
      <c r="A2176" s="58">
        <v>13</v>
      </c>
      <c r="B2176" s="61" t="s">
        <v>26</v>
      </c>
      <c r="C2176" s="53">
        <v>0</v>
      </c>
      <c r="D2176" s="53">
        <v>0</v>
      </c>
      <c r="E2176" s="53">
        <v>0</v>
      </c>
      <c r="F2176" s="53">
        <v>0</v>
      </c>
      <c r="G2176" s="53">
        <v>0</v>
      </c>
      <c r="H2176" s="53">
        <v>0</v>
      </c>
      <c r="I2176" s="53" t="e">
        <f t="shared" si="472"/>
        <v>#DIV/0!</v>
      </c>
      <c r="J2176" s="53" t="e">
        <f t="shared" si="473"/>
        <v>#DIV/0!</v>
      </c>
      <c r="K2176" s="53">
        <f t="shared" si="474"/>
        <v>0</v>
      </c>
      <c r="L2176" s="53">
        <f t="shared" si="475"/>
        <v>0</v>
      </c>
      <c r="M2176" s="53">
        <f t="shared" si="475"/>
        <v>0</v>
      </c>
      <c r="N2176" s="53" t="e">
        <f t="shared" si="476"/>
        <v>#DIV/0!</v>
      </c>
    </row>
    <row r="2177" spans="1:14" x14ac:dyDescent="0.2">
      <c r="A2177" s="58">
        <v>14</v>
      </c>
      <c r="B2177" s="61" t="s">
        <v>27</v>
      </c>
      <c r="C2177" s="53">
        <v>0</v>
      </c>
      <c r="D2177" s="53">
        <v>0</v>
      </c>
      <c r="E2177" s="53">
        <v>0</v>
      </c>
      <c r="F2177" s="53">
        <v>0</v>
      </c>
      <c r="G2177" s="53">
        <v>0</v>
      </c>
      <c r="H2177" s="53">
        <v>0</v>
      </c>
      <c r="I2177" s="53" t="e">
        <f t="shared" si="472"/>
        <v>#DIV/0!</v>
      </c>
      <c r="J2177" s="53" t="e">
        <f t="shared" si="473"/>
        <v>#DIV/0!</v>
      </c>
      <c r="K2177" s="53">
        <f t="shared" si="474"/>
        <v>0</v>
      </c>
      <c r="L2177" s="53">
        <f t="shared" si="475"/>
        <v>0</v>
      </c>
      <c r="M2177" s="53">
        <f t="shared" si="475"/>
        <v>0</v>
      </c>
      <c r="N2177" s="53" t="e">
        <f t="shared" si="476"/>
        <v>#DIV/0!</v>
      </c>
    </row>
    <row r="2178" spans="1:14" x14ac:dyDescent="0.2">
      <c r="A2178" s="58">
        <v>15</v>
      </c>
      <c r="B2178" s="61" t="s">
        <v>28</v>
      </c>
      <c r="C2178" s="53">
        <v>24.999987904304664</v>
      </c>
      <c r="D2178" s="53">
        <v>25.000012095695336</v>
      </c>
      <c r="E2178" s="53">
        <v>0</v>
      </c>
      <c r="F2178" s="53">
        <v>0</v>
      </c>
      <c r="G2178" s="53">
        <v>0</v>
      </c>
      <c r="H2178" s="53">
        <v>0</v>
      </c>
      <c r="I2178" s="53">
        <f t="shared" si="472"/>
        <v>0</v>
      </c>
      <c r="J2178" s="53">
        <f t="shared" si="473"/>
        <v>0</v>
      </c>
      <c r="K2178" s="53">
        <f t="shared" si="474"/>
        <v>50</v>
      </c>
      <c r="L2178" s="53">
        <f t="shared" si="475"/>
        <v>0</v>
      </c>
      <c r="M2178" s="53">
        <f t="shared" si="475"/>
        <v>0</v>
      </c>
      <c r="N2178" s="53">
        <f t="shared" si="476"/>
        <v>0</v>
      </c>
    </row>
    <row r="2179" spans="1:14" x14ac:dyDescent="0.2">
      <c r="A2179" s="58">
        <v>16</v>
      </c>
      <c r="B2179" s="61" t="s">
        <v>29</v>
      </c>
      <c r="C2179" s="53">
        <v>0</v>
      </c>
      <c r="D2179" s="53">
        <v>0</v>
      </c>
      <c r="E2179" s="53">
        <v>0</v>
      </c>
      <c r="F2179" s="53">
        <v>0</v>
      </c>
      <c r="G2179" s="53">
        <v>0</v>
      </c>
      <c r="H2179" s="53">
        <v>0</v>
      </c>
      <c r="I2179" s="53" t="e">
        <f t="shared" si="472"/>
        <v>#DIV/0!</v>
      </c>
      <c r="J2179" s="53" t="e">
        <f t="shared" si="473"/>
        <v>#DIV/0!</v>
      </c>
      <c r="K2179" s="53">
        <f t="shared" si="474"/>
        <v>0</v>
      </c>
      <c r="L2179" s="53">
        <f t="shared" si="475"/>
        <v>0</v>
      </c>
      <c r="M2179" s="53">
        <f t="shared" si="475"/>
        <v>0</v>
      </c>
      <c r="N2179" s="53" t="e">
        <f t="shared" si="476"/>
        <v>#DIV/0!</v>
      </c>
    </row>
    <row r="2180" spans="1:14" x14ac:dyDescent="0.2">
      <c r="A2180" s="58">
        <v>17</v>
      </c>
      <c r="B2180" s="61" t="s">
        <v>30</v>
      </c>
      <c r="C2180" s="53">
        <v>0</v>
      </c>
      <c r="D2180" s="53">
        <v>0</v>
      </c>
      <c r="E2180" s="53">
        <v>0</v>
      </c>
      <c r="F2180" s="53">
        <v>0</v>
      </c>
      <c r="G2180" s="53">
        <v>0</v>
      </c>
      <c r="H2180" s="53">
        <v>0</v>
      </c>
      <c r="I2180" s="53" t="e">
        <f>(F2180/C2180)*100</f>
        <v>#DIV/0!</v>
      </c>
      <c r="J2180" s="53" t="e">
        <f>(H2180/D2180)*100</f>
        <v>#DIV/0!</v>
      </c>
      <c r="K2180" s="53">
        <f>C2180+D2180</f>
        <v>0</v>
      </c>
      <c r="L2180" s="53">
        <f>E2180+G2180</f>
        <v>0</v>
      </c>
      <c r="M2180" s="53">
        <f>F2180+H2180</f>
        <v>0</v>
      </c>
      <c r="N2180" s="53" t="e">
        <f>(M2180/K2180)*100</f>
        <v>#DIV/0!</v>
      </c>
    </row>
    <row r="2181" spans="1:14" x14ac:dyDescent="0.2">
      <c r="A2181" s="58">
        <v>18</v>
      </c>
      <c r="B2181" s="65" t="s">
        <v>31</v>
      </c>
      <c r="C2181" s="53">
        <v>0</v>
      </c>
      <c r="D2181" s="53">
        <v>0</v>
      </c>
      <c r="E2181" s="53">
        <v>0</v>
      </c>
      <c r="F2181" s="53">
        <v>0</v>
      </c>
      <c r="G2181" s="53">
        <v>0</v>
      </c>
      <c r="H2181" s="53">
        <v>0</v>
      </c>
      <c r="I2181" s="53" t="e">
        <f>(F2181/C2181)*100</f>
        <v>#DIV/0!</v>
      </c>
      <c r="J2181" s="53" t="e">
        <f>(H2181/D2181)*100</f>
        <v>#DIV/0!</v>
      </c>
      <c r="K2181" s="53">
        <f>C2181+D2181</f>
        <v>0</v>
      </c>
      <c r="L2181" s="53">
        <f>E2181+G2181</f>
        <v>0</v>
      </c>
      <c r="M2181" s="53">
        <f>F2181+H2181</f>
        <v>0</v>
      </c>
      <c r="N2181" s="53" t="e">
        <f>(M2181/K2181)*100</f>
        <v>#DIV/0!</v>
      </c>
    </row>
    <row r="2182" spans="1:14" x14ac:dyDescent="0.2">
      <c r="A2182" s="58">
        <v>19</v>
      </c>
      <c r="B2182" s="61" t="s">
        <v>32</v>
      </c>
      <c r="C2182" s="53">
        <v>0</v>
      </c>
      <c r="D2182" s="53">
        <v>0</v>
      </c>
      <c r="E2182" s="53">
        <v>0</v>
      </c>
      <c r="F2182" s="53">
        <v>0</v>
      </c>
      <c r="G2182" s="53">
        <v>0</v>
      </c>
      <c r="H2182" s="53">
        <v>0</v>
      </c>
      <c r="I2182" s="53" t="e">
        <f t="shared" ref="I2182:I2186" si="477">(F2182/C2182)*100</f>
        <v>#DIV/0!</v>
      </c>
      <c r="J2182" s="53" t="e">
        <f t="shared" ref="J2182:J2186" si="478">(H2182/D2182)*100</f>
        <v>#DIV/0!</v>
      </c>
      <c r="K2182" s="53">
        <f t="shared" ref="K2182:K2186" si="479">C2182+D2182</f>
        <v>0</v>
      </c>
      <c r="L2182" s="53">
        <f t="shared" ref="L2182:M2186" si="480">E2182+G2182</f>
        <v>0</v>
      </c>
      <c r="M2182" s="53">
        <f t="shared" si="480"/>
        <v>0</v>
      </c>
      <c r="N2182" s="53" t="e">
        <f t="shared" ref="N2182:N2186" si="481">(M2182/K2182)*100</f>
        <v>#DIV/0!</v>
      </c>
    </row>
    <row r="2183" spans="1:14" x14ac:dyDescent="0.2">
      <c r="A2183" s="58">
        <v>20</v>
      </c>
      <c r="B2183" s="61" t="s">
        <v>33</v>
      </c>
      <c r="C2183" s="53">
        <v>159.20023821109828</v>
      </c>
      <c r="D2183" s="53">
        <v>39.799761788901719</v>
      </c>
      <c r="E2183" s="53">
        <v>0</v>
      </c>
      <c r="F2183" s="53">
        <v>0</v>
      </c>
      <c r="G2183" s="53">
        <v>0</v>
      </c>
      <c r="H2183" s="53">
        <v>0</v>
      </c>
      <c r="I2183" s="53">
        <f t="shared" si="477"/>
        <v>0</v>
      </c>
      <c r="J2183" s="53">
        <f t="shared" si="478"/>
        <v>0</v>
      </c>
      <c r="K2183" s="53">
        <f t="shared" si="479"/>
        <v>199</v>
      </c>
      <c r="L2183" s="53">
        <f t="shared" si="480"/>
        <v>0</v>
      </c>
      <c r="M2183" s="53">
        <f t="shared" si="480"/>
        <v>0</v>
      </c>
      <c r="N2183" s="53">
        <f t="shared" si="481"/>
        <v>0</v>
      </c>
    </row>
    <row r="2184" spans="1:14" x14ac:dyDescent="0.2">
      <c r="A2184" s="58">
        <v>21</v>
      </c>
      <c r="B2184" s="61" t="s">
        <v>34</v>
      </c>
      <c r="C2184" s="53">
        <v>0</v>
      </c>
      <c r="D2184" s="53">
        <v>0</v>
      </c>
      <c r="E2184" s="53">
        <v>0</v>
      </c>
      <c r="F2184" s="53">
        <v>0</v>
      </c>
      <c r="G2184" s="53">
        <v>0</v>
      </c>
      <c r="H2184" s="53">
        <v>0</v>
      </c>
      <c r="I2184" s="53" t="e">
        <f t="shared" si="477"/>
        <v>#DIV/0!</v>
      </c>
      <c r="J2184" s="53" t="e">
        <f t="shared" si="478"/>
        <v>#DIV/0!</v>
      </c>
      <c r="K2184" s="53">
        <f t="shared" si="479"/>
        <v>0</v>
      </c>
      <c r="L2184" s="53">
        <f t="shared" si="480"/>
        <v>0</v>
      </c>
      <c r="M2184" s="53">
        <f t="shared" si="480"/>
        <v>0</v>
      </c>
      <c r="N2184" s="53" t="e">
        <f t="shared" si="481"/>
        <v>#DIV/0!</v>
      </c>
    </row>
    <row r="2185" spans="1:14" x14ac:dyDescent="0.2">
      <c r="A2185" s="58">
        <v>22</v>
      </c>
      <c r="B2185" s="61" t="s">
        <v>35</v>
      </c>
      <c r="C2185" s="53">
        <v>0</v>
      </c>
      <c r="D2185" s="53">
        <v>0</v>
      </c>
      <c r="E2185" s="53">
        <v>0</v>
      </c>
      <c r="F2185" s="53">
        <v>0</v>
      </c>
      <c r="G2185" s="53">
        <v>0</v>
      </c>
      <c r="H2185" s="53">
        <v>0</v>
      </c>
      <c r="I2185" s="53" t="e">
        <f t="shared" si="477"/>
        <v>#DIV/0!</v>
      </c>
      <c r="J2185" s="53" t="e">
        <f t="shared" si="478"/>
        <v>#DIV/0!</v>
      </c>
      <c r="K2185" s="53">
        <f t="shared" si="479"/>
        <v>0</v>
      </c>
      <c r="L2185" s="53">
        <f t="shared" si="480"/>
        <v>0</v>
      </c>
      <c r="M2185" s="53">
        <f t="shared" si="480"/>
        <v>0</v>
      </c>
      <c r="N2185" s="53" t="e">
        <f t="shared" si="481"/>
        <v>#DIV/0!</v>
      </c>
    </row>
    <row r="2186" spans="1:14" x14ac:dyDescent="0.2">
      <c r="A2186" s="58">
        <v>23</v>
      </c>
      <c r="B2186" s="61" t="s">
        <v>36</v>
      </c>
      <c r="C2186" s="53">
        <v>0</v>
      </c>
      <c r="D2186" s="53">
        <v>0</v>
      </c>
      <c r="E2186" s="53">
        <v>0</v>
      </c>
      <c r="F2186" s="53">
        <v>0</v>
      </c>
      <c r="G2186" s="53">
        <v>0</v>
      </c>
      <c r="H2186" s="53">
        <v>0</v>
      </c>
      <c r="I2186" s="53" t="e">
        <f t="shared" si="477"/>
        <v>#DIV/0!</v>
      </c>
      <c r="J2186" s="53" t="e">
        <f t="shared" si="478"/>
        <v>#DIV/0!</v>
      </c>
      <c r="K2186" s="53">
        <f t="shared" si="479"/>
        <v>0</v>
      </c>
      <c r="L2186" s="53">
        <f t="shared" si="480"/>
        <v>0</v>
      </c>
      <c r="M2186" s="53">
        <f t="shared" si="480"/>
        <v>0</v>
      </c>
      <c r="N2186" s="53" t="e">
        <f t="shared" si="481"/>
        <v>#DIV/0!</v>
      </c>
    </row>
    <row r="2187" spans="1:14" x14ac:dyDescent="0.2">
      <c r="A2187" s="58">
        <v>24</v>
      </c>
      <c r="B2187" s="59" t="s">
        <v>37</v>
      </c>
      <c r="C2187" s="53">
        <v>0</v>
      </c>
      <c r="D2187" s="53">
        <v>0</v>
      </c>
      <c r="E2187" s="53">
        <v>0</v>
      </c>
      <c r="F2187" s="53">
        <v>0</v>
      </c>
      <c r="G2187" s="53">
        <v>0</v>
      </c>
      <c r="H2187" s="53">
        <v>0</v>
      </c>
      <c r="I2187" s="53" t="e">
        <f>(F2187/C2187)*100</f>
        <v>#DIV/0!</v>
      </c>
      <c r="J2187" s="53" t="e">
        <f>(H2187/D2187)*100</f>
        <v>#DIV/0!</v>
      </c>
      <c r="K2187" s="53">
        <f>C2187+D2187</f>
        <v>0</v>
      </c>
      <c r="L2187" s="53">
        <f>E2187+G2187</f>
        <v>0</v>
      </c>
      <c r="M2187" s="53">
        <f>F2187+H2187</f>
        <v>0</v>
      </c>
      <c r="N2187" s="53" t="e">
        <f>(M2187/K2187)*100</f>
        <v>#DIV/0!</v>
      </c>
    </row>
    <row r="2188" spans="1:14" x14ac:dyDescent="0.2">
      <c r="A2188" s="58">
        <v>25</v>
      </c>
      <c r="B2188" s="61" t="s">
        <v>38</v>
      </c>
      <c r="C2188" s="53">
        <v>0</v>
      </c>
      <c r="D2188" s="53">
        <v>0</v>
      </c>
      <c r="E2188" s="53">
        <v>0</v>
      </c>
      <c r="F2188" s="53">
        <v>0</v>
      </c>
      <c r="G2188" s="53">
        <v>0</v>
      </c>
      <c r="H2188" s="53">
        <v>0</v>
      </c>
      <c r="I2188" s="53" t="e">
        <f t="shared" ref="I2188:I2200" si="482">(F2188/C2188)*100</f>
        <v>#DIV/0!</v>
      </c>
      <c r="J2188" s="53" t="e">
        <f t="shared" ref="J2188:J2200" si="483">(H2188/D2188)*100</f>
        <v>#DIV/0!</v>
      </c>
      <c r="K2188" s="53">
        <f t="shared" ref="K2188:K2200" si="484">C2188+D2188</f>
        <v>0</v>
      </c>
      <c r="L2188" s="53">
        <f t="shared" ref="L2188:M2200" si="485">E2188+G2188</f>
        <v>0</v>
      </c>
      <c r="M2188" s="53">
        <f t="shared" si="485"/>
        <v>0</v>
      </c>
      <c r="N2188" s="53" t="e">
        <f t="shared" ref="N2188:N2200" si="486">(M2188/K2188)*100</f>
        <v>#DIV/0!</v>
      </c>
    </row>
    <row r="2189" spans="1:14" x14ac:dyDescent="0.2">
      <c r="A2189" s="58">
        <v>26</v>
      </c>
      <c r="B2189" s="61" t="s">
        <v>39</v>
      </c>
      <c r="C2189" s="53">
        <v>0</v>
      </c>
      <c r="D2189" s="53">
        <v>0</v>
      </c>
      <c r="E2189" s="53">
        <v>0</v>
      </c>
      <c r="F2189" s="53">
        <v>0</v>
      </c>
      <c r="G2189" s="53">
        <v>0</v>
      </c>
      <c r="H2189" s="53">
        <v>0</v>
      </c>
      <c r="I2189" s="53" t="e">
        <f t="shared" si="482"/>
        <v>#DIV/0!</v>
      </c>
      <c r="J2189" s="53" t="e">
        <f t="shared" si="483"/>
        <v>#DIV/0!</v>
      </c>
      <c r="K2189" s="53">
        <f t="shared" si="484"/>
        <v>0</v>
      </c>
      <c r="L2189" s="53">
        <f t="shared" si="485"/>
        <v>0</v>
      </c>
      <c r="M2189" s="53">
        <f t="shared" si="485"/>
        <v>0</v>
      </c>
      <c r="N2189" s="53" t="e">
        <f t="shared" si="486"/>
        <v>#DIV/0!</v>
      </c>
    </row>
    <row r="2190" spans="1:14" x14ac:dyDescent="0.2">
      <c r="A2190" s="58">
        <v>27</v>
      </c>
      <c r="B2190" s="61" t="s">
        <v>40</v>
      </c>
      <c r="C2190" s="53">
        <v>0</v>
      </c>
      <c r="D2190" s="53">
        <v>0</v>
      </c>
      <c r="E2190" s="53">
        <v>0</v>
      </c>
      <c r="F2190" s="53">
        <v>0</v>
      </c>
      <c r="G2190" s="53">
        <v>0</v>
      </c>
      <c r="H2190" s="53">
        <v>0</v>
      </c>
      <c r="I2190" s="53" t="e">
        <f t="shared" si="482"/>
        <v>#DIV/0!</v>
      </c>
      <c r="J2190" s="53" t="e">
        <f t="shared" si="483"/>
        <v>#DIV/0!</v>
      </c>
      <c r="K2190" s="53">
        <f t="shared" si="484"/>
        <v>0</v>
      </c>
      <c r="L2190" s="53">
        <f t="shared" si="485"/>
        <v>0</v>
      </c>
      <c r="M2190" s="53">
        <f t="shared" si="485"/>
        <v>0</v>
      </c>
      <c r="N2190" s="53" t="e">
        <f t="shared" si="486"/>
        <v>#DIV/0!</v>
      </c>
    </row>
    <row r="2191" spans="1:14" x14ac:dyDescent="0.2">
      <c r="A2191" s="58">
        <v>28</v>
      </c>
      <c r="B2191" s="61" t="s">
        <v>41</v>
      </c>
      <c r="C2191" s="53">
        <v>425.91385435168746</v>
      </c>
      <c r="D2191" s="53">
        <v>524.08614564831259</v>
      </c>
      <c r="E2191" s="53">
        <v>0</v>
      </c>
      <c r="F2191" s="53">
        <v>0</v>
      </c>
      <c r="G2191" s="53">
        <v>0</v>
      </c>
      <c r="H2191" s="53">
        <v>0</v>
      </c>
      <c r="I2191" s="53">
        <f t="shared" si="482"/>
        <v>0</v>
      </c>
      <c r="J2191" s="53">
        <f t="shared" si="483"/>
        <v>0</v>
      </c>
      <c r="K2191" s="53">
        <f t="shared" si="484"/>
        <v>950</v>
      </c>
      <c r="L2191" s="53">
        <f t="shared" si="485"/>
        <v>0</v>
      </c>
      <c r="M2191" s="53">
        <f t="shared" si="485"/>
        <v>0</v>
      </c>
      <c r="N2191" s="53">
        <f t="shared" si="486"/>
        <v>0</v>
      </c>
    </row>
    <row r="2192" spans="1:14" x14ac:dyDescent="0.2">
      <c r="A2192" s="58">
        <v>29</v>
      </c>
      <c r="B2192" s="61" t="s">
        <v>42</v>
      </c>
      <c r="C2192" s="53">
        <v>0</v>
      </c>
      <c r="D2192" s="53">
        <v>0</v>
      </c>
      <c r="E2192" s="53">
        <v>0</v>
      </c>
      <c r="F2192" s="53">
        <v>0</v>
      </c>
      <c r="G2192" s="53">
        <v>0</v>
      </c>
      <c r="H2192" s="53">
        <v>0</v>
      </c>
      <c r="I2192" s="53" t="e">
        <f t="shared" si="482"/>
        <v>#DIV/0!</v>
      </c>
      <c r="J2192" s="53" t="e">
        <f t="shared" si="483"/>
        <v>#DIV/0!</v>
      </c>
      <c r="K2192" s="53">
        <f t="shared" si="484"/>
        <v>0</v>
      </c>
      <c r="L2192" s="53">
        <f t="shared" si="485"/>
        <v>0</v>
      </c>
      <c r="M2192" s="53">
        <f t="shared" si="485"/>
        <v>0</v>
      </c>
      <c r="N2192" s="53" t="e">
        <f t="shared" si="486"/>
        <v>#DIV/0!</v>
      </c>
    </row>
    <row r="2193" spans="1:14" x14ac:dyDescent="0.2">
      <c r="A2193" s="58">
        <v>30</v>
      </c>
      <c r="B2193" s="61" t="s">
        <v>43</v>
      </c>
      <c r="C2193" s="53">
        <v>0</v>
      </c>
      <c r="D2193" s="53">
        <v>0</v>
      </c>
      <c r="E2193" s="53">
        <v>0</v>
      </c>
      <c r="F2193" s="53">
        <v>0</v>
      </c>
      <c r="G2193" s="53">
        <v>0</v>
      </c>
      <c r="H2193" s="53">
        <v>0</v>
      </c>
      <c r="I2193" s="53" t="e">
        <f t="shared" si="482"/>
        <v>#DIV/0!</v>
      </c>
      <c r="J2193" s="53" t="e">
        <f t="shared" si="483"/>
        <v>#DIV/0!</v>
      </c>
      <c r="K2193" s="53">
        <f t="shared" si="484"/>
        <v>0</v>
      </c>
      <c r="L2193" s="53">
        <f t="shared" si="485"/>
        <v>0</v>
      </c>
      <c r="M2193" s="53">
        <f t="shared" si="485"/>
        <v>0</v>
      </c>
      <c r="N2193" s="53" t="e">
        <f t="shared" si="486"/>
        <v>#DIV/0!</v>
      </c>
    </row>
    <row r="2194" spans="1:14" x14ac:dyDescent="0.2">
      <c r="A2194" s="58">
        <v>31</v>
      </c>
      <c r="B2194" s="61" t="s">
        <v>44</v>
      </c>
      <c r="C2194" s="53">
        <v>0</v>
      </c>
      <c r="D2194" s="53">
        <v>0</v>
      </c>
      <c r="E2194" s="53">
        <v>0</v>
      </c>
      <c r="F2194" s="53">
        <v>0</v>
      </c>
      <c r="G2194" s="53">
        <v>0</v>
      </c>
      <c r="H2194" s="53">
        <v>0</v>
      </c>
      <c r="I2194" s="53" t="e">
        <f t="shared" si="482"/>
        <v>#DIV/0!</v>
      </c>
      <c r="J2194" s="53" t="e">
        <f t="shared" si="483"/>
        <v>#DIV/0!</v>
      </c>
      <c r="K2194" s="53">
        <f t="shared" si="484"/>
        <v>0</v>
      </c>
      <c r="L2194" s="53">
        <f t="shared" si="485"/>
        <v>0</v>
      </c>
      <c r="M2194" s="53">
        <f t="shared" si="485"/>
        <v>0</v>
      </c>
      <c r="N2194" s="53" t="e">
        <f t="shared" si="486"/>
        <v>#DIV/0!</v>
      </c>
    </row>
    <row r="2195" spans="1:14" x14ac:dyDescent="0.2">
      <c r="A2195" s="58">
        <v>32</v>
      </c>
      <c r="B2195" s="61" t="s">
        <v>45</v>
      </c>
      <c r="C2195" s="53">
        <v>0</v>
      </c>
      <c r="D2195" s="53">
        <v>0</v>
      </c>
      <c r="E2195" s="53">
        <v>75</v>
      </c>
      <c r="F2195" s="53">
        <v>179.5</v>
      </c>
      <c r="G2195" s="53">
        <v>0</v>
      </c>
      <c r="H2195" s="53">
        <v>0</v>
      </c>
      <c r="I2195" s="53" t="e">
        <f t="shared" si="482"/>
        <v>#DIV/0!</v>
      </c>
      <c r="J2195" s="53" t="e">
        <f t="shared" si="483"/>
        <v>#DIV/0!</v>
      </c>
      <c r="K2195" s="53">
        <f t="shared" si="484"/>
        <v>0</v>
      </c>
      <c r="L2195" s="53">
        <f t="shared" si="485"/>
        <v>75</v>
      </c>
      <c r="M2195" s="53">
        <f t="shared" si="485"/>
        <v>179.5</v>
      </c>
      <c r="N2195" s="53" t="e">
        <f t="shared" si="486"/>
        <v>#DIV/0!</v>
      </c>
    </row>
    <row r="2196" spans="1:14" x14ac:dyDescent="0.2">
      <c r="A2196" s="58">
        <v>33</v>
      </c>
      <c r="B2196" s="61" t="s">
        <v>46</v>
      </c>
      <c r="C2196" s="53">
        <v>0</v>
      </c>
      <c r="D2196" s="53">
        <v>0</v>
      </c>
      <c r="E2196" s="53">
        <v>0</v>
      </c>
      <c r="F2196" s="53">
        <v>0</v>
      </c>
      <c r="G2196" s="53">
        <v>0</v>
      </c>
      <c r="H2196" s="53">
        <v>0</v>
      </c>
      <c r="I2196" s="53" t="e">
        <f t="shared" si="482"/>
        <v>#DIV/0!</v>
      </c>
      <c r="J2196" s="53" t="e">
        <f t="shared" si="483"/>
        <v>#DIV/0!</v>
      </c>
      <c r="K2196" s="53">
        <f t="shared" si="484"/>
        <v>0</v>
      </c>
      <c r="L2196" s="53">
        <f t="shared" si="485"/>
        <v>0</v>
      </c>
      <c r="M2196" s="53">
        <f t="shared" si="485"/>
        <v>0</v>
      </c>
      <c r="N2196" s="53" t="e">
        <f t="shared" si="486"/>
        <v>#DIV/0!</v>
      </c>
    </row>
    <row r="2197" spans="1:14" x14ac:dyDescent="0.2">
      <c r="A2197" s="58">
        <v>34</v>
      </c>
      <c r="B2197" s="61" t="s">
        <v>47</v>
      </c>
      <c r="C2197" s="53">
        <v>0</v>
      </c>
      <c r="D2197" s="53">
        <v>0</v>
      </c>
      <c r="E2197" s="53">
        <v>0</v>
      </c>
      <c r="F2197" s="53">
        <v>0</v>
      </c>
      <c r="G2197" s="53">
        <v>0</v>
      </c>
      <c r="H2197" s="53">
        <v>0</v>
      </c>
      <c r="I2197" s="53" t="e">
        <f t="shared" si="482"/>
        <v>#DIV/0!</v>
      </c>
      <c r="J2197" s="53" t="e">
        <f t="shared" si="483"/>
        <v>#DIV/0!</v>
      </c>
      <c r="K2197" s="53">
        <f t="shared" si="484"/>
        <v>0</v>
      </c>
      <c r="L2197" s="53">
        <f t="shared" si="485"/>
        <v>0</v>
      </c>
      <c r="M2197" s="53">
        <f t="shared" si="485"/>
        <v>0</v>
      </c>
      <c r="N2197" s="53" t="e">
        <f t="shared" si="486"/>
        <v>#DIV/0!</v>
      </c>
    </row>
    <row r="2198" spans="1:14" x14ac:dyDescent="0.2">
      <c r="A2198" s="58">
        <v>35</v>
      </c>
      <c r="B2198" s="61" t="s">
        <v>48</v>
      </c>
      <c r="C2198" s="53">
        <v>0</v>
      </c>
      <c r="D2198" s="53">
        <v>0</v>
      </c>
      <c r="E2198" s="53">
        <v>0</v>
      </c>
      <c r="F2198" s="53">
        <v>0</v>
      </c>
      <c r="G2198" s="53">
        <v>0</v>
      </c>
      <c r="H2198" s="53">
        <v>0</v>
      </c>
      <c r="I2198" s="53" t="e">
        <f t="shared" si="482"/>
        <v>#DIV/0!</v>
      </c>
      <c r="J2198" s="53" t="e">
        <f t="shared" si="483"/>
        <v>#DIV/0!</v>
      </c>
      <c r="K2198" s="53">
        <f t="shared" si="484"/>
        <v>0</v>
      </c>
      <c r="L2198" s="53">
        <f t="shared" si="485"/>
        <v>0</v>
      </c>
      <c r="M2198" s="53">
        <f t="shared" si="485"/>
        <v>0</v>
      </c>
      <c r="N2198" s="53" t="e">
        <f t="shared" si="486"/>
        <v>#DIV/0!</v>
      </c>
    </row>
    <row r="2199" spans="1:14" x14ac:dyDescent="0.2">
      <c r="A2199" s="58">
        <v>36</v>
      </c>
      <c r="B2199" s="61" t="s">
        <v>49</v>
      </c>
      <c r="C2199" s="53">
        <v>0</v>
      </c>
      <c r="D2199" s="53">
        <v>0</v>
      </c>
      <c r="E2199" s="53">
        <v>0</v>
      </c>
      <c r="F2199" s="53">
        <v>0</v>
      </c>
      <c r="G2199" s="53">
        <v>0</v>
      </c>
      <c r="H2199" s="53">
        <v>0</v>
      </c>
      <c r="I2199" s="53" t="e">
        <f t="shared" si="482"/>
        <v>#DIV/0!</v>
      </c>
      <c r="J2199" s="53" t="e">
        <f t="shared" si="483"/>
        <v>#DIV/0!</v>
      </c>
      <c r="K2199" s="53">
        <f t="shared" si="484"/>
        <v>0</v>
      </c>
      <c r="L2199" s="53">
        <f t="shared" si="485"/>
        <v>0</v>
      </c>
      <c r="M2199" s="53">
        <f t="shared" si="485"/>
        <v>0</v>
      </c>
      <c r="N2199" s="53" t="e">
        <f t="shared" si="486"/>
        <v>#DIV/0!</v>
      </c>
    </row>
    <row r="2200" spans="1:14" x14ac:dyDescent="0.2">
      <c r="A2200" s="66"/>
      <c r="B2200" s="67" t="s">
        <v>6</v>
      </c>
      <c r="C2200" s="54">
        <f t="shared" ref="C2200:H2200" si="487">SUM(C2164:C2199)</f>
        <v>610.11408046709039</v>
      </c>
      <c r="D2200" s="54">
        <f t="shared" si="487"/>
        <v>588.88591953290961</v>
      </c>
      <c r="E2200" s="54">
        <f t="shared" si="487"/>
        <v>75</v>
      </c>
      <c r="F2200" s="54">
        <f t="shared" si="487"/>
        <v>179.5</v>
      </c>
      <c r="G2200" s="54">
        <f t="shared" si="487"/>
        <v>0</v>
      </c>
      <c r="H2200" s="54">
        <f t="shared" si="487"/>
        <v>0</v>
      </c>
      <c r="I2200" s="54">
        <f t="shared" si="482"/>
        <v>29.420727327351404</v>
      </c>
      <c r="J2200" s="54">
        <f t="shared" si="483"/>
        <v>0</v>
      </c>
      <c r="K2200" s="54">
        <f t="shared" si="484"/>
        <v>1199</v>
      </c>
      <c r="L2200" s="54">
        <f t="shared" si="485"/>
        <v>75</v>
      </c>
      <c r="M2200" s="54">
        <f t="shared" si="485"/>
        <v>179.5</v>
      </c>
      <c r="N2200" s="54">
        <f t="shared" si="486"/>
        <v>14.970809007506256</v>
      </c>
    </row>
    <row r="2201" spans="1:14" ht="20.25" x14ac:dyDescent="0.2">
      <c r="A2201" s="109" t="s">
        <v>190</v>
      </c>
      <c r="B2201" s="109"/>
      <c r="C2201" s="109"/>
      <c r="D2201" s="109"/>
      <c r="E2201" s="109"/>
      <c r="F2201" s="109"/>
      <c r="G2201" s="109"/>
      <c r="H2201" s="109"/>
      <c r="I2201" s="109"/>
      <c r="J2201" s="109"/>
      <c r="K2201" s="109"/>
      <c r="L2201" s="109"/>
      <c r="M2201" s="109"/>
      <c r="N2201" s="109"/>
    </row>
    <row r="2202" spans="1:14" x14ac:dyDescent="0.2">
      <c r="A2202" s="110"/>
      <c r="B2202" s="110"/>
      <c r="C2202" s="110"/>
      <c r="D2202" s="110"/>
      <c r="E2202" s="110"/>
      <c r="F2202" s="110"/>
      <c r="G2202" s="110"/>
      <c r="H2202" s="110"/>
      <c r="I2202" s="110"/>
      <c r="J2202" s="110"/>
      <c r="K2202" s="110"/>
      <c r="L2202" s="110"/>
      <c r="M2202" s="110"/>
      <c r="N2202" s="110"/>
    </row>
    <row r="2203" spans="1:14" ht="15.75" x14ac:dyDescent="0.2">
      <c r="A2203" s="111" t="str">
        <f>A3</f>
        <v>Disbursements under Crop Loans - 30.09.2020</v>
      </c>
      <c r="B2203" s="111"/>
      <c r="C2203" s="111"/>
      <c r="D2203" s="111"/>
      <c r="E2203" s="111"/>
      <c r="F2203" s="111"/>
      <c r="G2203" s="111"/>
      <c r="H2203" s="111"/>
      <c r="I2203" s="111"/>
      <c r="J2203" s="111"/>
      <c r="K2203" s="111"/>
      <c r="L2203" s="111"/>
      <c r="M2203" s="111"/>
      <c r="N2203" s="111"/>
    </row>
    <row r="2204" spans="1:14" x14ac:dyDescent="0.2">
      <c r="A2204" s="56"/>
      <c r="B2204" s="56"/>
      <c r="C2204" s="56"/>
      <c r="D2204" s="56"/>
      <c r="E2204" s="56"/>
      <c r="F2204" s="56"/>
      <c r="G2204" s="56"/>
      <c r="H2204" s="56"/>
      <c r="I2204" s="56"/>
      <c r="J2204" s="56"/>
      <c r="K2204" s="112" t="s">
        <v>2</v>
      </c>
      <c r="L2204" s="112"/>
      <c r="M2204" s="112"/>
      <c r="N2204" s="112"/>
    </row>
    <row r="2205" spans="1:14" x14ac:dyDescent="0.2">
      <c r="A2205" s="113" t="s">
        <v>3</v>
      </c>
      <c r="B2205" s="113" t="s">
        <v>56</v>
      </c>
      <c r="C2205" s="102" t="str">
        <f>C5</f>
        <v>Crop Loan Target 
ACP 2020-21</v>
      </c>
      <c r="D2205" s="102"/>
      <c r="E2205" s="116" t="str">
        <f>E5</f>
        <v>Cumulative Achievement from 
01.04.2020</v>
      </c>
      <c r="F2205" s="117"/>
      <c r="G2205" s="117"/>
      <c r="H2205" s="118"/>
      <c r="I2205" s="102" t="s">
        <v>5</v>
      </c>
      <c r="J2205" s="102"/>
      <c r="K2205" s="102" t="s">
        <v>6</v>
      </c>
      <c r="L2205" s="102"/>
      <c r="M2205" s="102"/>
      <c r="N2205" s="102"/>
    </row>
    <row r="2206" spans="1:14" x14ac:dyDescent="0.2">
      <c r="A2206" s="114"/>
      <c r="B2206" s="114"/>
      <c r="C2206" s="103" t="s">
        <v>7</v>
      </c>
      <c r="D2206" s="103" t="s">
        <v>8</v>
      </c>
      <c r="E2206" s="105" t="s">
        <v>7</v>
      </c>
      <c r="F2206" s="106"/>
      <c r="G2206" s="105" t="s">
        <v>8</v>
      </c>
      <c r="H2206" s="106"/>
      <c r="I2206" s="103" t="s">
        <v>7</v>
      </c>
      <c r="J2206" s="103" t="s">
        <v>8</v>
      </c>
      <c r="K2206" s="103" t="s">
        <v>9</v>
      </c>
      <c r="L2206" s="107" t="s">
        <v>10</v>
      </c>
      <c r="M2206" s="107"/>
      <c r="N2206" s="103" t="s">
        <v>11</v>
      </c>
    </row>
    <row r="2207" spans="1:14" x14ac:dyDescent="0.2">
      <c r="A2207" s="115"/>
      <c r="B2207" s="115"/>
      <c r="C2207" s="104"/>
      <c r="D2207" s="104"/>
      <c r="E2207" s="57" t="s">
        <v>12</v>
      </c>
      <c r="F2207" s="57" t="s">
        <v>13</v>
      </c>
      <c r="G2207" s="57" t="s">
        <v>12</v>
      </c>
      <c r="H2207" s="57" t="s">
        <v>13</v>
      </c>
      <c r="I2207" s="104"/>
      <c r="J2207" s="104"/>
      <c r="K2207" s="104"/>
      <c r="L2207" s="57" t="s">
        <v>12</v>
      </c>
      <c r="M2207" s="57" t="s">
        <v>13</v>
      </c>
      <c r="N2207" s="104"/>
    </row>
    <row r="2208" spans="1:14" x14ac:dyDescent="0.2">
      <c r="A2208" s="58">
        <v>1</v>
      </c>
      <c r="B2208" s="61" t="s">
        <v>14</v>
      </c>
      <c r="C2208" s="43">
        <f>C52+C96+C140+C184+C228+C272+C316+C360+C404+C448+C492+C536+C580+C624+C668+C712+C756+C800+C844+C888+C932+C976+C1020+C1064+C1108+C1152+C1196+C1240+C1284+C1328+C1372+C1416+C1460+C1504+C1548+C1592+C1636+C1680+C1724+C1768+C1812+C1856+C1900+C1944+C1988+C2032+C2076+C2120+C2164</f>
        <v>341068.00000000006</v>
      </c>
      <c r="D2208" s="43">
        <f t="shared" ref="D2208:H2208" si="488">D52+D96+D140+D184+D228+D272+D316+D360+D404+D448+D492+D536+D580+D624+D668+D712+D756+D800+D844+D888+D932+D976+D1020+D1064+D1108+D1152+D1196+D1240+D1284+D1328+D1372+D1416+D1460+D1504+D1548+D1592+D1636+D1680+D1724+D1768+D1812+D1856+D1900+D1944+D1988+D2032+D2076+D2120+D2164</f>
        <v>183977</v>
      </c>
      <c r="E2208" s="43">
        <f t="shared" si="488"/>
        <v>385391</v>
      </c>
      <c r="F2208" s="43">
        <f t="shared" si="488"/>
        <v>314780.44906170003</v>
      </c>
      <c r="G2208" s="43">
        <f t="shared" si="488"/>
        <v>0</v>
      </c>
      <c r="H2208" s="43">
        <f t="shared" si="488"/>
        <v>0</v>
      </c>
      <c r="I2208" s="43">
        <f t="shared" ref="I2208:I2244" si="489">(F2208/C2208)*100</f>
        <v>92.292577744526</v>
      </c>
      <c r="J2208" s="43">
        <f t="shared" ref="J2208:J2244" si="490">(H2208/D2208)*100</f>
        <v>0</v>
      </c>
      <c r="K2208" s="43">
        <f t="shared" ref="K2208:K2244" si="491">C2208+D2208</f>
        <v>525045</v>
      </c>
      <c r="L2208" s="43">
        <f>E2208+G2208</f>
        <v>385391</v>
      </c>
      <c r="M2208" s="43">
        <f t="shared" ref="M2208:M2244" si="492">F2208+H2208</f>
        <v>314780.44906170003</v>
      </c>
      <c r="N2208" s="43">
        <f t="shared" ref="N2208:N2244" si="493">(M2208/K2208)*100</f>
        <v>59.953041941490739</v>
      </c>
    </row>
    <row r="2209" spans="1:14" x14ac:dyDescent="0.2">
      <c r="A2209" s="58">
        <v>2</v>
      </c>
      <c r="B2209" s="61" t="s">
        <v>15</v>
      </c>
      <c r="C2209" s="43">
        <f t="shared" ref="C2209:H2224" si="494">C53+C97+C141+C185+C229+C273+C317+C361+C405+C449+C493+C537+C581+C625+C669+C713+C757+C801+C845+C889+C933+C977+C1021+C1065+C1109+C1153+C1197+C1241+C1285+C1329+C1373+C1417+C1461+C1505+C1549+C1593+C1637+C1681+C1725+C1769+C1813+C1857+C1901+C1945+C1989+C2033+C2077+C2121+C2165</f>
        <v>114000</v>
      </c>
      <c r="D2209" s="43">
        <f t="shared" si="494"/>
        <v>6000</v>
      </c>
      <c r="E2209" s="43">
        <f t="shared" si="494"/>
        <v>107718</v>
      </c>
      <c r="F2209" s="43">
        <f t="shared" si="494"/>
        <v>86684.665109599999</v>
      </c>
      <c r="G2209" s="43">
        <f t="shared" si="494"/>
        <v>0</v>
      </c>
      <c r="H2209" s="43">
        <f t="shared" si="494"/>
        <v>0</v>
      </c>
      <c r="I2209" s="43">
        <f t="shared" si="489"/>
        <v>76.039179920701756</v>
      </c>
      <c r="J2209" s="43">
        <f t="shared" si="490"/>
        <v>0</v>
      </c>
      <c r="K2209" s="43">
        <f t="shared" si="491"/>
        <v>120000</v>
      </c>
      <c r="L2209" s="43">
        <f t="shared" ref="L2209:L2244" si="495">E2209+G2209</f>
        <v>107718</v>
      </c>
      <c r="M2209" s="43">
        <f t="shared" si="492"/>
        <v>86684.665109599999</v>
      </c>
      <c r="N2209" s="43">
        <f t="shared" si="493"/>
        <v>72.237220924666673</v>
      </c>
    </row>
    <row r="2210" spans="1:14" x14ac:dyDescent="0.2">
      <c r="A2210" s="58">
        <v>3</v>
      </c>
      <c r="B2210" s="61" t="s">
        <v>16</v>
      </c>
      <c r="C2210" s="43">
        <f t="shared" si="494"/>
        <v>172000</v>
      </c>
      <c r="D2210" s="43">
        <f t="shared" si="494"/>
        <v>43000</v>
      </c>
      <c r="E2210" s="43">
        <f t="shared" si="494"/>
        <v>126719.369293</v>
      </c>
      <c r="F2210" s="43">
        <f t="shared" si="494"/>
        <v>109699.97781829999</v>
      </c>
      <c r="G2210" s="43">
        <f t="shared" si="494"/>
        <v>0</v>
      </c>
      <c r="H2210" s="43">
        <f t="shared" si="494"/>
        <v>0</v>
      </c>
      <c r="I2210" s="43">
        <f t="shared" si="489"/>
        <v>63.779056871104643</v>
      </c>
      <c r="J2210" s="43">
        <f t="shared" si="490"/>
        <v>0</v>
      </c>
      <c r="K2210" s="43">
        <f t="shared" si="491"/>
        <v>215000</v>
      </c>
      <c r="L2210" s="43">
        <f t="shared" si="495"/>
        <v>126719.369293</v>
      </c>
      <c r="M2210" s="43">
        <f t="shared" si="492"/>
        <v>109699.97781829999</v>
      </c>
      <c r="N2210" s="43">
        <f t="shared" si="493"/>
        <v>51.023245496883717</v>
      </c>
    </row>
    <row r="2211" spans="1:14" x14ac:dyDescent="0.2">
      <c r="A2211" s="58">
        <v>4</v>
      </c>
      <c r="B2211" s="61" t="s">
        <v>17</v>
      </c>
      <c r="C2211" s="43">
        <f t="shared" si="494"/>
        <v>119653</v>
      </c>
      <c r="D2211" s="43">
        <f t="shared" si="494"/>
        <v>29947.000000000007</v>
      </c>
      <c r="E2211" s="43">
        <f t="shared" si="494"/>
        <v>264083</v>
      </c>
      <c r="F2211" s="43">
        <f t="shared" si="494"/>
        <v>142521.04695339999</v>
      </c>
      <c r="G2211" s="43">
        <f t="shared" si="494"/>
        <v>0</v>
      </c>
      <c r="H2211" s="43">
        <f t="shared" si="494"/>
        <v>0</v>
      </c>
      <c r="I2211" s="43">
        <f t="shared" si="489"/>
        <v>119.11197124468254</v>
      </c>
      <c r="J2211" s="43">
        <f t="shared" si="490"/>
        <v>0</v>
      </c>
      <c r="K2211" s="43">
        <f t="shared" si="491"/>
        <v>149600</v>
      </c>
      <c r="L2211" s="43">
        <f t="shared" si="495"/>
        <v>264083</v>
      </c>
      <c r="M2211" s="43">
        <f t="shared" si="492"/>
        <v>142521.04695339999</v>
      </c>
      <c r="N2211" s="43">
        <f t="shared" si="493"/>
        <v>95.268079514304802</v>
      </c>
    </row>
    <row r="2212" spans="1:14" x14ac:dyDescent="0.2">
      <c r="A2212" s="58">
        <v>5</v>
      </c>
      <c r="B2212" s="61" t="s">
        <v>18</v>
      </c>
      <c r="C2212" s="43">
        <f t="shared" si="494"/>
        <v>95000.000000000015</v>
      </c>
      <c r="D2212" s="43">
        <f t="shared" si="494"/>
        <v>24000</v>
      </c>
      <c r="E2212" s="43">
        <f t="shared" si="494"/>
        <v>163810</v>
      </c>
      <c r="F2212" s="43">
        <f t="shared" si="494"/>
        <v>104379.5310667</v>
      </c>
      <c r="G2212" s="43">
        <f t="shared" si="494"/>
        <v>0</v>
      </c>
      <c r="H2212" s="43">
        <f t="shared" si="494"/>
        <v>0</v>
      </c>
      <c r="I2212" s="43">
        <f t="shared" si="489"/>
        <v>109.8731905965263</v>
      </c>
      <c r="J2212" s="43">
        <f t="shared" si="490"/>
        <v>0</v>
      </c>
      <c r="K2212" s="43">
        <f t="shared" si="491"/>
        <v>119000.00000000001</v>
      </c>
      <c r="L2212" s="43">
        <f t="shared" si="495"/>
        <v>163810</v>
      </c>
      <c r="M2212" s="43">
        <f t="shared" si="492"/>
        <v>104379.5310667</v>
      </c>
      <c r="N2212" s="43">
        <f t="shared" si="493"/>
        <v>87.713891652689071</v>
      </c>
    </row>
    <row r="2213" spans="1:14" x14ac:dyDescent="0.2">
      <c r="A2213" s="58">
        <v>6</v>
      </c>
      <c r="B2213" s="61" t="s">
        <v>19</v>
      </c>
      <c r="C2213" s="43">
        <f t="shared" si="494"/>
        <v>42625</v>
      </c>
      <c r="D2213" s="43">
        <f t="shared" si="494"/>
        <v>2919.9999999999982</v>
      </c>
      <c r="E2213" s="43">
        <f t="shared" si="494"/>
        <v>122796.381381</v>
      </c>
      <c r="F2213" s="43">
        <f t="shared" si="494"/>
        <v>48103.520000000004</v>
      </c>
      <c r="G2213" s="43">
        <f t="shared" si="494"/>
        <v>0</v>
      </c>
      <c r="H2213" s="43">
        <f t="shared" si="494"/>
        <v>0</v>
      </c>
      <c r="I2213" s="43">
        <f t="shared" si="489"/>
        <v>112.85283284457479</v>
      </c>
      <c r="J2213" s="43">
        <f t="shared" si="490"/>
        <v>0</v>
      </c>
      <c r="K2213" s="43">
        <f t="shared" si="491"/>
        <v>45545</v>
      </c>
      <c r="L2213" s="43">
        <f t="shared" si="495"/>
        <v>122796.381381</v>
      </c>
      <c r="M2213" s="43">
        <f t="shared" si="492"/>
        <v>48103.520000000004</v>
      </c>
      <c r="N2213" s="43">
        <f t="shared" si="493"/>
        <v>105.61756504555935</v>
      </c>
    </row>
    <row r="2214" spans="1:14" x14ac:dyDescent="0.2">
      <c r="A2214" s="58">
        <v>7</v>
      </c>
      <c r="B2214" s="61" t="s">
        <v>20</v>
      </c>
      <c r="C2214" s="43">
        <f t="shared" si="494"/>
        <v>246035</v>
      </c>
      <c r="D2214" s="43">
        <f t="shared" si="494"/>
        <v>27336.999999999993</v>
      </c>
      <c r="E2214" s="43">
        <f t="shared" si="494"/>
        <v>153977.312462</v>
      </c>
      <c r="F2214" s="43">
        <f t="shared" si="494"/>
        <v>126214.55610440001</v>
      </c>
      <c r="G2214" s="43">
        <f t="shared" si="494"/>
        <v>0</v>
      </c>
      <c r="H2214" s="43">
        <f t="shared" si="494"/>
        <v>0</v>
      </c>
      <c r="I2214" s="43">
        <f t="shared" si="489"/>
        <v>51.299431424146967</v>
      </c>
      <c r="J2214" s="43">
        <f t="shared" si="490"/>
        <v>0</v>
      </c>
      <c r="K2214" s="43">
        <f t="shared" si="491"/>
        <v>273372</v>
      </c>
      <c r="L2214" s="43">
        <f t="shared" si="495"/>
        <v>153977.312462</v>
      </c>
      <c r="M2214" s="43">
        <f t="shared" si="492"/>
        <v>126214.55610440001</v>
      </c>
      <c r="N2214" s="43">
        <f t="shared" si="493"/>
        <v>46.169525812592369</v>
      </c>
    </row>
    <row r="2215" spans="1:14" x14ac:dyDescent="0.2">
      <c r="A2215" s="58">
        <v>8</v>
      </c>
      <c r="B2215" s="61" t="s">
        <v>21</v>
      </c>
      <c r="C2215" s="43">
        <f t="shared" si="494"/>
        <v>100000</v>
      </c>
      <c r="D2215" s="43">
        <f t="shared" si="494"/>
        <v>11999.999999999996</v>
      </c>
      <c r="E2215" s="43">
        <f t="shared" si="494"/>
        <v>105936</v>
      </c>
      <c r="F2215" s="43">
        <f t="shared" si="494"/>
        <v>77020.966846200085</v>
      </c>
      <c r="G2215" s="43">
        <f t="shared" si="494"/>
        <v>0</v>
      </c>
      <c r="H2215" s="43">
        <f t="shared" si="494"/>
        <v>0</v>
      </c>
      <c r="I2215" s="43">
        <f t="shared" si="489"/>
        <v>77.020966846200096</v>
      </c>
      <c r="J2215" s="43">
        <f t="shared" si="490"/>
        <v>0</v>
      </c>
      <c r="K2215" s="43">
        <f t="shared" si="491"/>
        <v>112000</v>
      </c>
      <c r="L2215" s="43">
        <f t="shared" si="495"/>
        <v>105936</v>
      </c>
      <c r="M2215" s="43">
        <f t="shared" si="492"/>
        <v>77020.966846200085</v>
      </c>
      <c r="N2215" s="43">
        <f t="shared" si="493"/>
        <v>68.768720398392929</v>
      </c>
    </row>
    <row r="2216" spans="1:14" x14ac:dyDescent="0.2">
      <c r="A2216" s="58">
        <v>9</v>
      </c>
      <c r="B2216" s="61" t="s">
        <v>22</v>
      </c>
      <c r="C2216" s="43">
        <f t="shared" si="494"/>
        <v>92950</v>
      </c>
      <c r="D2216" s="43">
        <f t="shared" si="494"/>
        <v>17050</v>
      </c>
      <c r="E2216" s="43">
        <f t="shared" si="494"/>
        <v>55294</v>
      </c>
      <c r="F2216" s="43">
        <f t="shared" si="494"/>
        <v>48696.325890600005</v>
      </c>
      <c r="G2216" s="43">
        <f t="shared" si="494"/>
        <v>0</v>
      </c>
      <c r="H2216" s="43">
        <f t="shared" si="494"/>
        <v>0</v>
      </c>
      <c r="I2216" s="43">
        <f t="shared" si="489"/>
        <v>52.389807305648205</v>
      </c>
      <c r="J2216" s="43">
        <f t="shared" si="490"/>
        <v>0</v>
      </c>
      <c r="K2216" s="43">
        <f t="shared" si="491"/>
        <v>110000</v>
      </c>
      <c r="L2216" s="43">
        <f t="shared" si="495"/>
        <v>55294</v>
      </c>
      <c r="M2216" s="43">
        <f t="shared" si="492"/>
        <v>48696.325890600005</v>
      </c>
      <c r="N2216" s="43">
        <f t="shared" si="493"/>
        <v>44.269387173272733</v>
      </c>
    </row>
    <row r="2217" spans="1:14" x14ac:dyDescent="0.2">
      <c r="A2217" s="58">
        <v>10</v>
      </c>
      <c r="B2217" s="61" t="s">
        <v>23</v>
      </c>
      <c r="C2217" s="43">
        <f t="shared" si="494"/>
        <v>16902</v>
      </c>
      <c r="D2217" s="43">
        <f t="shared" si="494"/>
        <v>2997.9999999999991</v>
      </c>
      <c r="E2217" s="43">
        <f t="shared" si="494"/>
        <v>36488</v>
      </c>
      <c r="F2217" s="43">
        <f t="shared" si="494"/>
        <v>17160.21</v>
      </c>
      <c r="G2217" s="43">
        <f t="shared" si="494"/>
        <v>0</v>
      </c>
      <c r="H2217" s="43">
        <f t="shared" si="494"/>
        <v>0</v>
      </c>
      <c r="I2217" s="43">
        <f t="shared" si="489"/>
        <v>101.52768903088392</v>
      </c>
      <c r="J2217" s="43">
        <f t="shared" si="490"/>
        <v>0</v>
      </c>
      <c r="K2217" s="43">
        <f t="shared" si="491"/>
        <v>19900</v>
      </c>
      <c r="L2217" s="43">
        <f t="shared" si="495"/>
        <v>36488</v>
      </c>
      <c r="M2217" s="43">
        <f t="shared" si="492"/>
        <v>17160.21</v>
      </c>
      <c r="N2217" s="43">
        <f t="shared" si="493"/>
        <v>86.23221105527638</v>
      </c>
    </row>
    <row r="2218" spans="1:14" x14ac:dyDescent="0.2">
      <c r="A2218" s="58">
        <v>11</v>
      </c>
      <c r="B2218" s="61" t="s">
        <v>24</v>
      </c>
      <c r="C2218" s="43">
        <f t="shared" si="494"/>
        <v>27000</v>
      </c>
      <c r="D2218" s="43">
        <f t="shared" si="494"/>
        <v>3000.0000000000027</v>
      </c>
      <c r="E2218" s="43">
        <f t="shared" si="494"/>
        <v>78058.190690499992</v>
      </c>
      <c r="F2218" s="43">
        <f t="shared" si="494"/>
        <v>29772.667073899975</v>
      </c>
      <c r="G2218" s="43">
        <f t="shared" si="494"/>
        <v>0</v>
      </c>
      <c r="H2218" s="43">
        <f t="shared" si="494"/>
        <v>0</v>
      </c>
      <c r="I2218" s="43">
        <f t="shared" si="489"/>
        <v>110.26913731074063</v>
      </c>
      <c r="J2218" s="43">
        <f t="shared" si="490"/>
        <v>0</v>
      </c>
      <c r="K2218" s="43">
        <f t="shared" si="491"/>
        <v>30000.000000000004</v>
      </c>
      <c r="L2218" s="43">
        <f t="shared" si="495"/>
        <v>78058.190690499992</v>
      </c>
      <c r="M2218" s="43">
        <f t="shared" si="492"/>
        <v>29772.667073899975</v>
      </c>
      <c r="N2218" s="43">
        <f t="shared" si="493"/>
        <v>99.242223579666572</v>
      </c>
    </row>
    <row r="2219" spans="1:14" x14ac:dyDescent="0.2">
      <c r="A2219" s="58">
        <v>12</v>
      </c>
      <c r="B2219" s="61" t="s">
        <v>25</v>
      </c>
      <c r="C2219" s="43">
        <f t="shared" si="494"/>
        <v>116895</v>
      </c>
      <c r="D2219" s="43">
        <f t="shared" si="494"/>
        <v>27479</v>
      </c>
      <c r="E2219" s="43">
        <f t="shared" si="494"/>
        <v>85304.847551999992</v>
      </c>
      <c r="F2219" s="43">
        <f t="shared" si="494"/>
        <v>54393.078569499994</v>
      </c>
      <c r="G2219" s="43">
        <f t="shared" si="494"/>
        <v>0</v>
      </c>
      <c r="H2219" s="43">
        <f t="shared" si="494"/>
        <v>0</v>
      </c>
      <c r="I2219" s="43">
        <f t="shared" si="489"/>
        <v>46.531569844304713</v>
      </c>
      <c r="J2219" s="43">
        <f t="shared" si="490"/>
        <v>0</v>
      </c>
      <c r="K2219" s="43">
        <f t="shared" si="491"/>
        <v>144374</v>
      </c>
      <c r="L2219" s="43">
        <f t="shared" si="495"/>
        <v>85304.847551999992</v>
      </c>
      <c r="M2219" s="43">
        <f t="shared" si="492"/>
        <v>54393.078569499994</v>
      </c>
      <c r="N2219" s="43">
        <f t="shared" si="493"/>
        <v>37.675120568454155</v>
      </c>
    </row>
    <row r="2220" spans="1:14" x14ac:dyDescent="0.2">
      <c r="A2220" s="58">
        <v>13</v>
      </c>
      <c r="B2220" s="61" t="s">
        <v>26</v>
      </c>
      <c r="C2220" s="43">
        <f t="shared" si="494"/>
        <v>296704.99999999994</v>
      </c>
      <c r="D2220" s="43">
        <f t="shared" si="494"/>
        <v>37285.999999999993</v>
      </c>
      <c r="E2220" s="43">
        <f t="shared" si="494"/>
        <v>240167</v>
      </c>
      <c r="F2220" s="43">
        <f t="shared" si="494"/>
        <v>148205.03064920002</v>
      </c>
      <c r="G2220" s="43">
        <f t="shared" si="494"/>
        <v>0</v>
      </c>
      <c r="H2220" s="43">
        <f t="shared" si="494"/>
        <v>0</v>
      </c>
      <c r="I2220" s="43">
        <f t="shared" si="489"/>
        <v>49.950297652280902</v>
      </c>
      <c r="J2220" s="43">
        <f t="shared" si="490"/>
        <v>0</v>
      </c>
      <c r="K2220" s="43">
        <f t="shared" si="491"/>
        <v>333990.99999999994</v>
      </c>
      <c r="L2220" s="43">
        <f t="shared" si="495"/>
        <v>240167</v>
      </c>
      <c r="M2220" s="43">
        <f t="shared" si="492"/>
        <v>148205.03064920002</v>
      </c>
      <c r="N2220" s="43">
        <f t="shared" si="493"/>
        <v>44.373959372917248</v>
      </c>
    </row>
    <row r="2221" spans="1:14" x14ac:dyDescent="0.2">
      <c r="A2221" s="58">
        <v>14</v>
      </c>
      <c r="B2221" s="61" t="s">
        <v>27</v>
      </c>
      <c r="C2221" s="43">
        <f t="shared" si="494"/>
        <v>111532</v>
      </c>
      <c r="D2221" s="43">
        <f t="shared" si="494"/>
        <v>48467.999999999978</v>
      </c>
      <c r="E2221" s="43">
        <f t="shared" si="494"/>
        <v>165344.03030699998</v>
      </c>
      <c r="F2221" s="43">
        <f t="shared" si="494"/>
        <v>99109.900220900017</v>
      </c>
      <c r="G2221" s="43">
        <f t="shared" si="494"/>
        <v>0</v>
      </c>
      <c r="H2221" s="43">
        <f t="shared" si="494"/>
        <v>0</v>
      </c>
      <c r="I2221" s="43">
        <f t="shared" si="489"/>
        <v>88.862299807140559</v>
      </c>
      <c r="J2221" s="43">
        <f t="shared" si="490"/>
        <v>0</v>
      </c>
      <c r="K2221" s="43">
        <f t="shared" si="491"/>
        <v>159999.99999999997</v>
      </c>
      <c r="L2221" s="43">
        <f t="shared" si="495"/>
        <v>165344.03030699998</v>
      </c>
      <c r="M2221" s="43">
        <f t="shared" si="492"/>
        <v>99109.900220900017</v>
      </c>
      <c r="N2221" s="43">
        <f t="shared" si="493"/>
        <v>61.943687638062514</v>
      </c>
    </row>
    <row r="2222" spans="1:14" x14ac:dyDescent="0.2">
      <c r="A2222" s="58">
        <v>15</v>
      </c>
      <c r="B2222" s="61" t="s">
        <v>28</v>
      </c>
      <c r="C2222" s="43">
        <f t="shared" si="494"/>
        <v>124011</v>
      </c>
      <c r="D2222" s="43">
        <f t="shared" si="494"/>
        <v>124011.12</v>
      </c>
      <c r="E2222" s="43">
        <f t="shared" si="494"/>
        <v>192446.07149999999</v>
      </c>
      <c r="F2222" s="43">
        <f t="shared" si="494"/>
        <v>199143.77447409998</v>
      </c>
      <c r="G2222" s="43">
        <f t="shared" si="494"/>
        <v>0</v>
      </c>
      <c r="H2222" s="43">
        <f t="shared" si="494"/>
        <v>0</v>
      </c>
      <c r="I2222" s="43">
        <f t="shared" si="489"/>
        <v>160.58557262992795</v>
      </c>
      <c r="J2222" s="43">
        <f t="shared" si="490"/>
        <v>0</v>
      </c>
      <c r="K2222" s="43">
        <f t="shared" si="491"/>
        <v>248022.12</v>
      </c>
      <c r="L2222" s="43">
        <f t="shared" si="495"/>
        <v>192446.07149999999</v>
      </c>
      <c r="M2222" s="43">
        <f t="shared" si="492"/>
        <v>199143.77447409998</v>
      </c>
      <c r="N2222" s="43">
        <f t="shared" si="493"/>
        <v>80.292747467080744</v>
      </c>
    </row>
    <row r="2223" spans="1:14" x14ac:dyDescent="0.2">
      <c r="A2223" s="58">
        <v>16</v>
      </c>
      <c r="B2223" s="61" t="s">
        <v>29</v>
      </c>
      <c r="C2223" s="43">
        <f t="shared" si="494"/>
        <v>228394.00000000006</v>
      </c>
      <c r="D2223" s="43">
        <f t="shared" si="494"/>
        <v>57414.000000000007</v>
      </c>
      <c r="E2223" s="43">
        <f t="shared" si="494"/>
        <v>242860.54933050001</v>
      </c>
      <c r="F2223" s="43">
        <f t="shared" si="494"/>
        <v>125512.733431</v>
      </c>
      <c r="G2223" s="43">
        <f t="shared" si="494"/>
        <v>0</v>
      </c>
      <c r="H2223" s="43">
        <f t="shared" si="494"/>
        <v>0</v>
      </c>
      <c r="I2223" s="43">
        <f t="shared" si="489"/>
        <v>54.954479290611822</v>
      </c>
      <c r="J2223" s="43">
        <f t="shared" si="490"/>
        <v>0</v>
      </c>
      <c r="K2223" s="43">
        <f t="shared" si="491"/>
        <v>285808.00000000006</v>
      </c>
      <c r="L2223" s="43">
        <f t="shared" si="495"/>
        <v>242860.54933050001</v>
      </c>
      <c r="M2223" s="43">
        <f t="shared" si="492"/>
        <v>125512.733431</v>
      </c>
      <c r="N2223" s="43">
        <f t="shared" si="493"/>
        <v>43.915052563609123</v>
      </c>
    </row>
    <row r="2224" spans="1:14" x14ac:dyDescent="0.2">
      <c r="A2224" s="58">
        <v>17</v>
      </c>
      <c r="B2224" s="61" t="s">
        <v>30</v>
      </c>
      <c r="C2224" s="43">
        <f t="shared" si="494"/>
        <v>0</v>
      </c>
      <c r="D2224" s="43">
        <f t="shared" si="494"/>
        <v>0</v>
      </c>
      <c r="E2224" s="43">
        <f t="shared" si="494"/>
        <v>0</v>
      </c>
      <c r="F2224" s="43">
        <f t="shared" si="494"/>
        <v>0</v>
      </c>
      <c r="G2224" s="43">
        <f t="shared" si="494"/>
        <v>0</v>
      </c>
      <c r="H2224" s="43">
        <f t="shared" si="494"/>
        <v>0</v>
      </c>
      <c r="I2224" s="43" t="e">
        <f>(F2224/C2224)*100</f>
        <v>#DIV/0!</v>
      </c>
      <c r="J2224" s="43" t="e">
        <f>(H2224/D2224)*100</f>
        <v>#DIV/0!</v>
      </c>
      <c r="K2224" s="43">
        <f>C2224+D2224</f>
        <v>0</v>
      </c>
      <c r="L2224" s="43">
        <f>E2224+G2224</f>
        <v>0</v>
      </c>
      <c r="M2224" s="43">
        <f>F2224+H2224</f>
        <v>0</v>
      </c>
      <c r="N2224" s="43" t="e">
        <f>(M2224/K2224)*100</f>
        <v>#DIV/0!</v>
      </c>
    </row>
    <row r="2225" spans="1:14" x14ac:dyDescent="0.2">
      <c r="A2225" s="58">
        <v>18</v>
      </c>
      <c r="B2225" s="65" t="s">
        <v>31</v>
      </c>
      <c r="C2225" s="43">
        <f t="shared" ref="C2225:H2240" si="496">C69+C113+C157+C201+C245+C289+C333+C377+C421+C465+C509+C553+C597+C641+C685+C729+C773+C817+C861+C905+C949+C993+C1037+C1081+C1125+C1169+C1213+C1257+C1301+C1345+C1389+C1433+C1477+C1521+C1565+C1609+C1653+C1697+C1741+C1785+C1829+C1873+C1917+C1961+C2005+C2049+C2093+C2137+C2181</f>
        <v>0</v>
      </c>
      <c r="D2225" s="43">
        <f t="shared" si="496"/>
        <v>0</v>
      </c>
      <c r="E2225" s="43">
        <f t="shared" si="496"/>
        <v>0</v>
      </c>
      <c r="F2225" s="43">
        <f t="shared" si="496"/>
        <v>0</v>
      </c>
      <c r="G2225" s="43">
        <f t="shared" si="496"/>
        <v>0</v>
      </c>
      <c r="H2225" s="43">
        <f t="shared" si="496"/>
        <v>0</v>
      </c>
      <c r="I2225" s="43" t="e">
        <f>(F2225/C2225)*100</f>
        <v>#DIV/0!</v>
      </c>
      <c r="J2225" s="43" t="e">
        <f>(H2225/D2225)*100</f>
        <v>#DIV/0!</v>
      </c>
      <c r="K2225" s="43">
        <f>C2225+D2225</f>
        <v>0</v>
      </c>
      <c r="L2225" s="43">
        <f>E2225+G2225</f>
        <v>0</v>
      </c>
      <c r="M2225" s="43">
        <f>F2225+H2225</f>
        <v>0</v>
      </c>
      <c r="N2225" s="43" t="e">
        <f>(M2225/K2225)*100</f>
        <v>#DIV/0!</v>
      </c>
    </row>
    <row r="2226" spans="1:14" x14ac:dyDescent="0.2">
      <c r="A2226" s="58">
        <v>19</v>
      </c>
      <c r="B2226" s="61" t="s">
        <v>32</v>
      </c>
      <c r="C2226" s="43">
        <f t="shared" si="496"/>
        <v>103529.99999999999</v>
      </c>
      <c r="D2226" s="43">
        <f t="shared" si="496"/>
        <v>15469.999999999998</v>
      </c>
      <c r="E2226" s="43">
        <f t="shared" si="496"/>
        <v>79312.053396000003</v>
      </c>
      <c r="F2226" s="43">
        <f t="shared" si="496"/>
        <v>80231.510724399981</v>
      </c>
      <c r="G2226" s="43">
        <f t="shared" si="496"/>
        <v>0</v>
      </c>
      <c r="H2226" s="43">
        <f t="shared" si="496"/>
        <v>0</v>
      </c>
      <c r="I2226" s="43">
        <f t="shared" si="489"/>
        <v>77.495905268424607</v>
      </c>
      <c r="J2226" s="43">
        <f t="shared" si="490"/>
        <v>0</v>
      </c>
      <c r="K2226" s="43">
        <f t="shared" si="491"/>
        <v>118999.99999999999</v>
      </c>
      <c r="L2226" s="43">
        <f t="shared" si="495"/>
        <v>79312.053396000003</v>
      </c>
      <c r="M2226" s="43">
        <f t="shared" si="492"/>
        <v>80231.510724399981</v>
      </c>
      <c r="N2226" s="43">
        <f t="shared" si="493"/>
        <v>67.421437583529411</v>
      </c>
    </row>
    <row r="2227" spans="1:14" x14ac:dyDescent="0.2">
      <c r="A2227" s="58">
        <v>20</v>
      </c>
      <c r="B2227" s="61" t="s">
        <v>33</v>
      </c>
      <c r="C2227" s="43">
        <f t="shared" si="496"/>
        <v>203168.00000000003</v>
      </c>
      <c r="D2227" s="43">
        <f t="shared" si="496"/>
        <v>50791.619999999995</v>
      </c>
      <c r="E2227" s="43">
        <f t="shared" si="496"/>
        <v>160443.12411949999</v>
      </c>
      <c r="F2227" s="43">
        <f t="shared" si="496"/>
        <v>100621.46477470001</v>
      </c>
      <c r="G2227" s="43">
        <f t="shared" si="496"/>
        <v>0</v>
      </c>
      <c r="H2227" s="43">
        <f t="shared" si="496"/>
        <v>0</v>
      </c>
      <c r="I2227" s="43">
        <f t="shared" si="489"/>
        <v>49.526236796493542</v>
      </c>
      <c r="J2227" s="43">
        <f t="shared" si="490"/>
        <v>0</v>
      </c>
      <c r="K2227" s="43">
        <f t="shared" si="491"/>
        <v>253959.62000000002</v>
      </c>
      <c r="L2227" s="43">
        <f t="shared" si="495"/>
        <v>160443.12411949999</v>
      </c>
      <c r="M2227" s="43">
        <f t="shared" si="492"/>
        <v>100621.46477470001</v>
      </c>
      <c r="N2227" s="43">
        <f t="shared" si="493"/>
        <v>39.621048722115745</v>
      </c>
    </row>
    <row r="2228" spans="1:14" x14ac:dyDescent="0.2">
      <c r="A2228" s="58">
        <v>21</v>
      </c>
      <c r="B2228" s="61" t="s">
        <v>34</v>
      </c>
      <c r="C2228" s="43">
        <f t="shared" si="496"/>
        <v>61598</v>
      </c>
      <c r="D2228" s="43">
        <f t="shared" si="496"/>
        <v>15401</v>
      </c>
      <c r="E2228" s="43">
        <f t="shared" si="496"/>
        <v>33669.941908000001</v>
      </c>
      <c r="F2228" s="43">
        <f t="shared" si="496"/>
        <v>30140.879124799998</v>
      </c>
      <c r="G2228" s="43">
        <f t="shared" si="496"/>
        <v>0</v>
      </c>
      <c r="H2228" s="43">
        <f t="shared" si="496"/>
        <v>0</v>
      </c>
      <c r="I2228" s="43">
        <f t="shared" si="489"/>
        <v>48.931587267119056</v>
      </c>
      <c r="J2228" s="43">
        <f t="shared" si="490"/>
        <v>0</v>
      </c>
      <c r="K2228" s="43">
        <f t="shared" si="491"/>
        <v>76999</v>
      </c>
      <c r="L2228" s="43">
        <f t="shared" si="495"/>
        <v>33669.941908000001</v>
      </c>
      <c r="M2228" s="43">
        <f t="shared" si="492"/>
        <v>30140.879124799998</v>
      </c>
      <c r="N2228" s="43">
        <f t="shared" si="493"/>
        <v>39.144507233600436</v>
      </c>
    </row>
    <row r="2229" spans="1:14" x14ac:dyDescent="0.2">
      <c r="A2229" s="58">
        <v>22</v>
      </c>
      <c r="B2229" s="61" t="s">
        <v>35</v>
      </c>
      <c r="C2229" s="43">
        <f t="shared" si="496"/>
        <v>329999.99999999994</v>
      </c>
      <c r="D2229" s="43">
        <f t="shared" si="496"/>
        <v>142500</v>
      </c>
      <c r="E2229" s="43">
        <f t="shared" si="496"/>
        <v>146853</v>
      </c>
      <c r="F2229" s="43">
        <f t="shared" si="496"/>
        <v>234272.35996560002</v>
      </c>
      <c r="G2229" s="43">
        <f t="shared" si="496"/>
        <v>0</v>
      </c>
      <c r="H2229" s="43">
        <f t="shared" si="496"/>
        <v>0</v>
      </c>
      <c r="I2229" s="43">
        <f t="shared" si="489"/>
        <v>70.991624232000021</v>
      </c>
      <c r="J2229" s="43">
        <f t="shared" si="490"/>
        <v>0</v>
      </c>
      <c r="K2229" s="43">
        <f t="shared" si="491"/>
        <v>472499.99999999994</v>
      </c>
      <c r="L2229" s="43">
        <f t="shared" si="495"/>
        <v>146853</v>
      </c>
      <c r="M2229" s="43">
        <f t="shared" si="492"/>
        <v>234272.35996560002</v>
      </c>
      <c r="N2229" s="43">
        <f t="shared" si="493"/>
        <v>49.58145184457144</v>
      </c>
    </row>
    <row r="2230" spans="1:14" x14ac:dyDescent="0.2">
      <c r="A2230" s="58">
        <v>23</v>
      </c>
      <c r="B2230" s="61" t="s">
        <v>36</v>
      </c>
      <c r="C2230" s="43">
        <f t="shared" si="496"/>
        <v>159056</v>
      </c>
      <c r="D2230" s="43">
        <f t="shared" si="496"/>
        <v>68166.000000000015</v>
      </c>
      <c r="E2230" s="43">
        <f t="shared" si="496"/>
        <v>128371</v>
      </c>
      <c r="F2230" s="43">
        <f t="shared" si="496"/>
        <v>95781.54191</v>
      </c>
      <c r="G2230" s="43">
        <f t="shared" si="496"/>
        <v>0</v>
      </c>
      <c r="H2230" s="43">
        <f t="shared" si="496"/>
        <v>0</v>
      </c>
      <c r="I2230" s="43">
        <f t="shared" si="489"/>
        <v>60.21875434438185</v>
      </c>
      <c r="J2230" s="43">
        <f t="shared" si="490"/>
        <v>0</v>
      </c>
      <c r="K2230" s="43">
        <f t="shared" si="491"/>
        <v>227222</v>
      </c>
      <c r="L2230" s="43">
        <f t="shared" si="495"/>
        <v>128371</v>
      </c>
      <c r="M2230" s="43">
        <f t="shared" si="492"/>
        <v>95781.54191</v>
      </c>
      <c r="N2230" s="43">
        <f t="shared" si="493"/>
        <v>42.153287054070468</v>
      </c>
    </row>
    <row r="2231" spans="1:14" x14ac:dyDescent="0.2">
      <c r="A2231" s="58">
        <v>24</v>
      </c>
      <c r="B2231" s="59" t="s">
        <v>37</v>
      </c>
      <c r="C2231" s="43">
        <f t="shared" si="496"/>
        <v>19850</v>
      </c>
      <c r="D2231" s="43">
        <f t="shared" si="496"/>
        <v>5150</v>
      </c>
      <c r="E2231" s="43">
        <f t="shared" si="496"/>
        <v>24624</v>
      </c>
      <c r="F2231" s="43">
        <f t="shared" si="496"/>
        <v>10871.330483072305</v>
      </c>
      <c r="G2231" s="43">
        <f t="shared" si="496"/>
        <v>0</v>
      </c>
      <c r="H2231" s="43">
        <f t="shared" si="496"/>
        <v>0</v>
      </c>
      <c r="I2231" s="43">
        <f>(F2231/C2231)*100</f>
        <v>54.767407975175345</v>
      </c>
      <c r="J2231" s="43">
        <f>(H2231/D2231)*100</f>
        <v>0</v>
      </c>
      <c r="K2231" s="43">
        <f>C2231+D2231</f>
        <v>25000</v>
      </c>
      <c r="L2231" s="43">
        <f>E2231+G2231</f>
        <v>24624</v>
      </c>
      <c r="M2231" s="43">
        <f>F2231+H2231</f>
        <v>10871.330483072305</v>
      </c>
      <c r="N2231" s="43">
        <f>(M2231/K2231)*100</f>
        <v>43.485321932289217</v>
      </c>
    </row>
    <row r="2232" spans="1:14" x14ac:dyDescent="0.2">
      <c r="A2232" s="58">
        <v>25</v>
      </c>
      <c r="B2232" s="61" t="s">
        <v>38</v>
      </c>
      <c r="C2232" s="43">
        <f t="shared" si="496"/>
        <v>165520</v>
      </c>
      <c r="D2232" s="43">
        <f t="shared" si="496"/>
        <v>46776</v>
      </c>
      <c r="E2232" s="43">
        <f t="shared" si="496"/>
        <v>154015.31787550001</v>
      </c>
      <c r="F2232" s="43">
        <f t="shared" si="496"/>
        <v>106498.06024999998</v>
      </c>
      <c r="G2232" s="43">
        <f t="shared" si="496"/>
        <v>0</v>
      </c>
      <c r="H2232" s="43">
        <f t="shared" si="496"/>
        <v>0</v>
      </c>
      <c r="I2232" s="43">
        <f t="shared" si="489"/>
        <v>64.341505709279829</v>
      </c>
      <c r="J2232" s="43">
        <f t="shared" si="490"/>
        <v>0</v>
      </c>
      <c r="K2232" s="43">
        <f t="shared" si="491"/>
        <v>212296</v>
      </c>
      <c r="L2232" s="43">
        <f t="shared" si="495"/>
        <v>154015.31787550001</v>
      </c>
      <c r="M2232" s="43">
        <f t="shared" si="492"/>
        <v>106498.06024999998</v>
      </c>
      <c r="N2232" s="43">
        <f t="shared" si="493"/>
        <v>50.164892532124952</v>
      </c>
    </row>
    <row r="2233" spans="1:14" x14ac:dyDescent="0.2">
      <c r="A2233" s="58">
        <v>26</v>
      </c>
      <c r="B2233" s="61" t="s">
        <v>39</v>
      </c>
      <c r="C2233" s="43">
        <f t="shared" si="496"/>
        <v>226292.00000000006</v>
      </c>
      <c r="D2233" s="43">
        <f t="shared" si="496"/>
        <v>121850</v>
      </c>
      <c r="E2233" s="43">
        <f t="shared" si="496"/>
        <v>257160</v>
      </c>
      <c r="F2233" s="43">
        <f t="shared" si="496"/>
        <v>245751.40411389997</v>
      </c>
      <c r="G2233" s="43">
        <f t="shared" si="496"/>
        <v>0</v>
      </c>
      <c r="H2233" s="43">
        <f t="shared" si="496"/>
        <v>0</v>
      </c>
      <c r="I2233" s="43">
        <f t="shared" si="489"/>
        <v>108.59924527331938</v>
      </c>
      <c r="J2233" s="43">
        <f t="shared" si="490"/>
        <v>0</v>
      </c>
      <c r="K2233" s="43">
        <f t="shared" si="491"/>
        <v>348142.00000000006</v>
      </c>
      <c r="L2233" s="43">
        <f t="shared" si="495"/>
        <v>257160</v>
      </c>
      <c r="M2233" s="43">
        <f t="shared" si="492"/>
        <v>245751.40411389997</v>
      </c>
      <c r="N2233" s="43">
        <f t="shared" si="493"/>
        <v>70.589415845804282</v>
      </c>
    </row>
    <row r="2234" spans="1:14" x14ac:dyDescent="0.2">
      <c r="A2234" s="58">
        <v>27</v>
      </c>
      <c r="B2234" s="61" t="s">
        <v>40</v>
      </c>
      <c r="C2234" s="43">
        <f t="shared" si="496"/>
        <v>22394</v>
      </c>
      <c r="D2234" s="43">
        <f t="shared" si="496"/>
        <v>5606.0000000000018</v>
      </c>
      <c r="E2234" s="43">
        <f t="shared" si="496"/>
        <v>48563.255456999999</v>
      </c>
      <c r="F2234" s="43">
        <f t="shared" si="496"/>
        <v>16621.422394200003</v>
      </c>
      <c r="G2234" s="43">
        <f t="shared" si="496"/>
        <v>0</v>
      </c>
      <c r="H2234" s="43">
        <f t="shared" si="496"/>
        <v>0</v>
      </c>
      <c r="I2234" s="43">
        <f t="shared" si="489"/>
        <v>74.222659615075486</v>
      </c>
      <c r="J2234" s="43">
        <f t="shared" si="490"/>
        <v>0</v>
      </c>
      <c r="K2234" s="43">
        <f t="shared" si="491"/>
        <v>28000</v>
      </c>
      <c r="L2234" s="43">
        <f t="shared" si="495"/>
        <v>48563.255456999999</v>
      </c>
      <c r="M2234" s="43">
        <f t="shared" si="492"/>
        <v>16621.422394200003</v>
      </c>
      <c r="N2234" s="43">
        <f t="shared" si="493"/>
        <v>59.362222836428579</v>
      </c>
    </row>
    <row r="2235" spans="1:14" x14ac:dyDescent="0.2">
      <c r="A2235" s="58">
        <v>28</v>
      </c>
      <c r="B2235" s="61" t="s">
        <v>41</v>
      </c>
      <c r="C2235" s="43">
        <f t="shared" si="496"/>
        <v>25241.000000000007</v>
      </c>
      <c r="D2235" s="43">
        <f t="shared" si="496"/>
        <v>31058.999999999993</v>
      </c>
      <c r="E2235" s="43">
        <f t="shared" si="496"/>
        <v>71883</v>
      </c>
      <c r="F2235" s="43">
        <f t="shared" si="496"/>
        <v>32427.212209999983</v>
      </c>
      <c r="G2235" s="43">
        <f t="shared" si="496"/>
        <v>0</v>
      </c>
      <c r="H2235" s="43">
        <f t="shared" si="496"/>
        <v>0</v>
      </c>
      <c r="I2235" s="43">
        <f t="shared" si="489"/>
        <v>128.4703942395308</v>
      </c>
      <c r="J2235" s="43">
        <f t="shared" si="490"/>
        <v>0</v>
      </c>
      <c r="K2235" s="43">
        <f t="shared" si="491"/>
        <v>56300</v>
      </c>
      <c r="L2235" s="43">
        <f t="shared" si="495"/>
        <v>71883</v>
      </c>
      <c r="M2235" s="43">
        <f t="shared" si="492"/>
        <v>32427.212209999983</v>
      </c>
      <c r="N2235" s="43">
        <f t="shared" si="493"/>
        <v>57.597179769094112</v>
      </c>
    </row>
    <row r="2236" spans="1:14" x14ac:dyDescent="0.2">
      <c r="A2236" s="58">
        <v>29</v>
      </c>
      <c r="B2236" s="61" t="s">
        <v>42</v>
      </c>
      <c r="C2236" s="43">
        <f t="shared" si="496"/>
        <v>149750</v>
      </c>
      <c r="D2236" s="43">
        <f t="shared" si="496"/>
        <v>109749.99999999997</v>
      </c>
      <c r="E2236" s="43">
        <f t="shared" si="496"/>
        <v>170609</v>
      </c>
      <c r="F2236" s="43">
        <f t="shared" si="496"/>
        <v>140233.9352903562</v>
      </c>
      <c r="G2236" s="43">
        <f t="shared" si="496"/>
        <v>0</v>
      </c>
      <c r="H2236" s="43">
        <f t="shared" si="496"/>
        <v>0</v>
      </c>
      <c r="I2236" s="43">
        <f t="shared" si="489"/>
        <v>93.645365803242868</v>
      </c>
      <c r="J2236" s="43">
        <f t="shared" si="490"/>
        <v>0</v>
      </c>
      <c r="K2236" s="43">
        <f t="shared" si="491"/>
        <v>259499.99999999997</v>
      </c>
      <c r="L2236" s="43">
        <f t="shared" si="495"/>
        <v>170609</v>
      </c>
      <c r="M2236" s="43">
        <f t="shared" si="492"/>
        <v>140233.9352903562</v>
      </c>
      <c r="N2236" s="43">
        <f t="shared" si="493"/>
        <v>54.040052135012026</v>
      </c>
    </row>
    <row r="2237" spans="1:14" x14ac:dyDescent="0.2">
      <c r="A2237" s="58">
        <v>30</v>
      </c>
      <c r="B2237" s="61" t="s">
        <v>43</v>
      </c>
      <c r="C2237" s="43">
        <f t="shared" si="496"/>
        <v>227000</v>
      </c>
      <c r="D2237" s="43">
        <f t="shared" si="496"/>
        <v>88000.000000000029</v>
      </c>
      <c r="E2237" s="43">
        <f t="shared" si="496"/>
        <v>262499</v>
      </c>
      <c r="F2237" s="43">
        <f t="shared" si="496"/>
        <v>173708.07258580002</v>
      </c>
      <c r="G2237" s="43">
        <f t="shared" si="496"/>
        <v>0</v>
      </c>
      <c r="H2237" s="43">
        <f t="shared" si="496"/>
        <v>0</v>
      </c>
      <c r="I2237" s="43">
        <f t="shared" si="489"/>
        <v>76.523379993744499</v>
      </c>
      <c r="J2237" s="43">
        <f t="shared" si="490"/>
        <v>0</v>
      </c>
      <c r="K2237" s="43">
        <f t="shared" si="491"/>
        <v>315000</v>
      </c>
      <c r="L2237" s="43">
        <f t="shared" si="495"/>
        <v>262499</v>
      </c>
      <c r="M2237" s="43">
        <f t="shared" si="492"/>
        <v>173708.07258580002</v>
      </c>
      <c r="N2237" s="43">
        <f t="shared" si="493"/>
        <v>55.145419868507936</v>
      </c>
    </row>
    <row r="2238" spans="1:14" x14ac:dyDescent="0.2">
      <c r="A2238" s="58">
        <v>31</v>
      </c>
      <c r="B2238" s="61" t="s">
        <v>44</v>
      </c>
      <c r="C2238" s="43">
        <f t="shared" si="496"/>
        <v>31100</v>
      </c>
      <c r="D2238" s="43">
        <f t="shared" si="496"/>
        <v>9210</v>
      </c>
      <c r="E2238" s="43">
        <f t="shared" si="496"/>
        <v>32353</v>
      </c>
      <c r="F2238" s="43">
        <f t="shared" si="496"/>
        <v>22054.912069999998</v>
      </c>
      <c r="G2238" s="43">
        <f t="shared" si="496"/>
        <v>0</v>
      </c>
      <c r="H2238" s="43">
        <f t="shared" si="496"/>
        <v>0</v>
      </c>
      <c r="I2238" s="43">
        <f t="shared" si="489"/>
        <v>70.916115980707389</v>
      </c>
      <c r="J2238" s="43">
        <f t="shared" si="490"/>
        <v>0</v>
      </c>
      <c r="K2238" s="43">
        <f t="shared" si="491"/>
        <v>40310</v>
      </c>
      <c r="L2238" s="43">
        <f t="shared" si="495"/>
        <v>32353</v>
      </c>
      <c r="M2238" s="43">
        <f t="shared" si="492"/>
        <v>22054.912069999998</v>
      </c>
      <c r="N2238" s="43">
        <f t="shared" si="493"/>
        <v>54.713252468370129</v>
      </c>
    </row>
    <row r="2239" spans="1:14" x14ac:dyDescent="0.2">
      <c r="A2239" s="58">
        <v>32</v>
      </c>
      <c r="B2239" s="61" t="s">
        <v>45</v>
      </c>
      <c r="C2239" s="43">
        <f t="shared" si="496"/>
        <v>121831</v>
      </c>
      <c r="D2239" s="43">
        <f t="shared" si="496"/>
        <v>283270</v>
      </c>
      <c r="E2239" s="43">
        <f t="shared" si="496"/>
        <v>88423</v>
      </c>
      <c r="F2239" s="43">
        <f t="shared" si="496"/>
        <v>135635.04289919999</v>
      </c>
      <c r="G2239" s="43">
        <f t="shared" si="496"/>
        <v>0</v>
      </c>
      <c r="H2239" s="43">
        <f t="shared" si="496"/>
        <v>0</v>
      </c>
      <c r="I2239" s="43">
        <f t="shared" si="489"/>
        <v>111.33048476922951</v>
      </c>
      <c r="J2239" s="43">
        <f t="shared" si="490"/>
        <v>0</v>
      </c>
      <c r="K2239" s="43">
        <f t="shared" si="491"/>
        <v>405101</v>
      </c>
      <c r="L2239" s="43">
        <f t="shared" si="495"/>
        <v>88423</v>
      </c>
      <c r="M2239" s="43">
        <f t="shared" si="492"/>
        <v>135635.04289919999</v>
      </c>
      <c r="N2239" s="43">
        <f t="shared" si="493"/>
        <v>33.481784270885527</v>
      </c>
    </row>
    <row r="2240" spans="1:14" x14ac:dyDescent="0.2">
      <c r="A2240" s="58">
        <v>33</v>
      </c>
      <c r="B2240" s="61" t="s">
        <v>46</v>
      </c>
      <c r="C2240" s="43">
        <f t="shared" si="496"/>
        <v>16679</v>
      </c>
      <c r="D2240" s="43">
        <f t="shared" si="496"/>
        <v>5321.0000000000018</v>
      </c>
      <c r="E2240" s="43">
        <f t="shared" si="496"/>
        <v>26093.439472999999</v>
      </c>
      <c r="F2240" s="43">
        <f t="shared" si="496"/>
        <v>13001.2233235</v>
      </c>
      <c r="G2240" s="43">
        <f t="shared" si="496"/>
        <v>0</v>
      </c>
      <c r="H2240" s="43">
        <f t="shared" si="496"/>
        <v>0</v>
      </c>
      <c r="I2240" s="43">
        <f t="shared" si="489"/>
        <v>77.949657194675936</v>
      </c>
      <c r="J2240" s="43">
        <f t="shared" si="490"/>
        <v>0</v>
      </c>
      <c r="K2240" s="43">
        <f t="shared" si="491"/>
        <v>22000</v>
      </c>
      <c r="L2240" s="43">
        <f t="shared" si="495"/>
        <v>26093.439472999999</v>
      </c>
      <c r="M2240" s="43">
        <f t="shared" si="492"/>
        <v>13001.2233235</v>
      </c>
      <c r="N2240" s="43">
        <f t="shared" si="493"/>
        <v>59.096469652272731</v>
      </c>
    </row>
    <row r="2241" spans="1:14" x14ac:dyDescent="0.2">
      <c r="A2241" s="58">
        <v>34</v>
      </c>
      <c r="B2241" s="61" t="s">
        <v>47</v>
      </c>
      <c r="C2241" s="43">
        <f t="shared" ref="C2241:H2243" si="497">C85+C129+C173+C217+C261+C305+C349+C393+C437+C481+C525+C569+C613+C657+C701+C745+C789+C833+C877+C921+C965+C1009+C1053+C1097+C1141+C1185+C1229+C1273+C1317+C1361+C1405+C1449+C1493+C1537+C1581+C1625+C1669+C1713+C1757+C1801+C1845+C1889+C1933+C1977+C2021+C2065+C2109+C2153+C2197</f>
        <v>92499.000000000029</v>
      </c>
      <c r="D2241" s="43">
        <f t="shared" si="497"/>
        <v>10397.000000000011</v>
      </c>
      <c r="E2241" s="43">
        <f t="shared" si="497"/>
        <v>62943.158035499997</v>
      </c>
      <c r="F2241" s="43">
        <f t="shared" si="497"/>
        <v>64178.952382499978</v>
      </c>
      <c r="G2241" s="43">
        <f t="shared" si="497"/>
        <v>0</v>
      </c>
      <c r="H2241" s="43">
        <f t="shared" si="497"/>
        <v>0</v>
      </c>
      <c r="I2241" s="43">
        <f t="shared" si="489"/>
        <v>69.383401315149314</v>
      </c>
      <c r="J2241" s="43">
        <f t="shared" si="490"/>
        <v>0</v>
      </c>
      <c r="K2241" s="43">
        <f t="shared" si="491"/>
        <v>102896.00000000004</v>
      </c>
      <c r="L2241" s="43">
        <f t="shared" si="495"/>
        <v>62943.158035499997</v>
      </c>
      <c r="M2241" s="43">
        <f t="shared" si="492"/>
        <v>64178.952382499978</v>
      </c>
      <c r="N2241" s="43">
        <f t="shared" si="493"/>
        <v>62.37264070760763</v>
      </c>
    </row>
    <row r="2242" spans="1:14" x14ac:dyDescent="0.2">
      <c r="A2242" s="58">
        <v>35</v>
      </c>
      <c r="B2242" s="61" t="s">
        <v>48</v>
      </c>
      <c r="C2242" s="43">
        <f t="shared" si="497"/>
        <v>160000</v>
      </c>
      <c r="D2242" s="43">
        <f t="shared" si="497"/>
        <v>4999.9999999999991</v>
      </c>
      <c r="E2242" s="43">
        <f t="shared" si="497"/>
        <v>104777.68410300001</v>
      </c>
      <c r="F2242" s="43">
        <f t="shared" si="497"/>
        <v>75805.53929650021</v>
      </c>
      <c r="G2242" s="43">
        <f t="shared" si="497"/>
        <v>0</v>
      </c>
      <c r="H2242" s="43">
        <f t="shared" si="497"/>
        <v>0</v>
      </c>
      <c r="I2242" s="43">
        <f t="shared" si="489"/>
        <v>47.378462060312629</v>
      </c>
      <c r="J2242" s="43">
        <f t="shared" si="490"/>
        <v>0</v>
      </c>
      <c r="K2242" s="43">
        <f t="shared" si="491"/>
        <v>165000</v>
      </c>
      <c r="L2242" s="43">
        <f t="shared" si="495"/>
        <v>104777.68410300001</v>
      </c>
      <c r="M2242" s="43">
        <f t="shared" si="492"/>
        <v>75805.53929650021</v>
      </c>
      <c r="N2242" s="43">
        <f t="shared" si="493"/>
        <v>45.942751088788008</v>
      </c>
    </row>
    <row r="2243" spans="1:14" x14ac:dyDescent="0.2">
      <c r="A2243" s="58">
        <v>36</v>
      </c>
      <c r="B2243" s="61" t="s">
        <v>49</v>
      </c>
      <c r="C2243" s="43">
        <f t="shared" si="497"/>
        <v>218250</v>
      </c>
      <c r="D2243" s="43">
        <f t="shared" si="497"/>
        <v>6749.9999999999964</v>
      </c>
      <c r="E2243" s="43">
        <f t="shared" si="497"/>
        <v>201266.4183625</v>
      </c>
      <c r="F2243" s="43">
        <f t="shared" si="497"/>
        <v>157685.9708899</v>
      </c>
      <c r="G2243" s="43">
        <f t="shared" si="497"/>
        <v>0</v>
      </c>
      <c r="H2243" s="43">
        <f t="shared" si="497"/>
        <v>0</v>
      </c>
      <c r="I2243" s="43">
        <f t="shared" si="489"/>
        <v>72.250158483344791</v>
      </c>
      <c r="J2243" s="43">
        <f t="shared" si="490"/>
        <v>0</v>
      </c>
      <c r="K2243" s="43">
        <f t="shared" si="491"/>
        <v>225000</v>
      </c>
      <c r="L2243" s="43">
        <f t="shared" si="495"/>
        <v>201266.4183625</v>
      </c>
      <c r="M2243" s="43">
        <f t="shared" si="492"/>
        <v>157685.9708899</v>
      </c>
      <c r="N2243" s="43">
        <f t="shared" si="493"/>
        <v>70.082653728844448</v>
      </c>
    </row>
    <row r="2244" spans="1:14" x14ac:dyDescent="0.2">
      <c r="A2244" s="66"/>
      <c r="B2244" s="67" t="s">
        <v>6</v>
      </c>
      <c r="C2244" s="47">
        <f t="shared" ref="C2244:H2244" si="498">SUM(C2208:C2243)</f>
        <v>4578528</v>
      </c>
      <c r="D2244" s="47">
        <f t="shared" si="498"/>
        <v>1667354.74</v>
      </c>
      <c r="E2244" s="47">
        <f t="shared" si="498"/>
        <v>4580253.145246</v>
      </c>
      <c r="F2244" s="47">
        <f t="shared" si="498"/>
        <v>3466919.2679579291</v>
      </c>
      <c r="G2244" s="47">
        <f t="shared" si="498"/>
        <v>0</v>
      </c>
      <c r="H2244" s="47">
        <f t="shared" si="498"/>
        <v>0</v>
      </c>
      <c r="I2244" s="47">
        <f t="shared" si="489"/>
        <v>75.721263863799209</v>
      </c>
      <c r="J2244" s="47">
        <f t="shared" si="490"/>
        <v>0</v>
      </c>
      <c r="K2244" s="47">
        <f t="shared" si="491"/>
        <v>6245882.7400000002</v>
      </c>
      <c r="L2244" s="47">
        <f t="shared" si="495"/>
        <v>4580253.145246</v>
      </c>
      <c r="M2244" s="47">
        <f t="shared" si="492"/>
        <v>3466919.2679579291</v>
      </c>
      <c r="N2244" s="47">
        <f t="shared" si="493"/>
        <v>55.507274348188119</v>
      </c>
    </row>
    <row r="2245" spans="1:14" ht="20.25" x14ac:dyDescent="0.2">
      <c r="A2245" s="109" t="s">
        <v>191</v>
      </c>
      <c r="B2245" s="109"/>
      <c r="C2245" s="109"/>
      <c r="D2245" s="109"/>
      <c r="E2245" s="109"/>
      <c r="F2245" s="109"/>
      <c r="G2245" s="109"/>
      <c r="H2245" s="109"/>
      <c r="I2245" s="109"/>
      <c r="J2245" s="109"/>
      <c r="K2245" s="109"/>
      <c r="L2245" s="109"/>
      <c r="M2245" s="109"/>
      <c r="N2245" s="109"/>
    </row>
    <row r="2246" spans="1:14" x14ac:dyDescent="0.2">
      <c r="A2246" s="110"/>
      <c r="B2246" s="110"/>
      <c r="C2246" s="110"/>
      <c r="D2246" s="110"/>
      <c r="E2246" s="110"/>
      <c r="F2246" s="110"/>
      <c r="G2246" s="110"/>
      <c r="H2246" s="110"/>
      <c r="I2246" s="110"/>
      <c r="J2246" s="110"/>
      <c r="K2246" s="110"/>
      <c r="L2246" s="110"/>
      <c r="M2246" s="110"/>
      <c r="N2246" s="110"/>
    </row>
    <row r="2247" spans="1:14" ht="15.75" x14ac:dyDescent="0.2">
      <c r="A2247" s="111" t="str">
        <f>A3</f>
        <v>Disbursements under Crop Loans - 30.09.2020</v>
      </c>
      <c r="B2247" s="111"/>
      <c r="C2247" s="111"/>
      <c r="D2247" s="111"/>
      <c r="E2247" s="111"/>
      <c r="F2247" s="111"/>
      <c r="G2247" s="111"/>
      <c r="H2247" s="111"/>
      <c r="I2247" s="111"/>
      <c r="J2247" s="111"/>
      <c r="K2247" s="111"/>
      <c r="L2247" s="111"/>
      <c r="M2247" s="111"/>
      <c r="N2247" s="111"/>
    </row>
    <row r="2248" spans="1:14" x14ac:dyDescent="0.2">
      <c r="A2248" s="56"/>
      <c r="B2248" s="56"/>
      <c r="C2248" s="56"/>
      <c r="D2248" s="56"/>
      <c r="E2248" s="56"/>
      <c r="F2248" s="56"/>
      <c r="G2248" s="56"/>
      <c r="H2248" s="56"/>
      <c r="I2248" s="56"/>
      <c r="J2248" s="56"/>
      <c r="K2248" s="112" t="s">
        <v>2</v>
      </c>
      <c r="L2248" s="112"/>
      <c r="M2248" s="112"/>
      <c r="N2248" s="112"/>
    </row>
    <row r="2249" spans="1:14" x14ac:dyDescent="0.2">
      <c r="A2249" s="113" t="s">
        <v>3</v>
      </c>
      <c r="B2249" s="113" t="s">
        <v>56</v>
      </c>
      <c r="C2249" s="102" t="str">
        <f>C5</f>
        <v>Crop Loan Target 
ACP 2020-21</v>
      </c>
      <c r="D2249" s="102"/>
      <c r="E2249" s="116" t="str">
        <f>E5</f>
        <v>Cumulative Achievement from 
01.04.2020</v>
      </c>
      <c r="F2249" s="117"/>
      <c r="G2249" s="117"/>
      <c r="H2249" s="118"/>
      <c r="I2249" s="102" t="s">
        <v>5</v>
      </c>
      <c r="J2249" s="102"/>
      <c r="K2249" s="102" t="s">
        <v>6</v>
      </c>
      <c r="L2249" s="102"/>
      <c r="M2249" s="102"/>
      <c r="N2249" s="102"/>
    </row>
    <row r="2250" spans="1:14" x14ac:dyDescent="0.2">
      <c r="A2250" s="114"/>
      <c r="B2250" s="114"/>
      <c r="C2250" s="103" t="s">
        <v>7</v>
      </c>
      <c r="D2250" s="103" t="s">
        <v>8</v>
      </c>
      <c r="E2250" s="105" t="s">
        <v>7</v>
      </c>
      <c r="F2250" s="106"/>
      <c r="G2250" s="105" t="s">
        <v>8</v>
      </c>
      <c r="H2250" s="106"/>
      <c r="I2250" s="103" t="s">
        <v>7</v>
      </c>
      <c r="J2250" s="103" t="s">
        <v>8</v>
      </c>
      <c r="K2250" s="103" t="s">
        <v>9</v>
      </c>
      <c r="L2250" s="107" t="s">
        <v>10</v>
      </c>
      <c r="M2250" s="107"/>
      <c r="N2250" s="103" t="s">
        <v>11</v>
      </c>
    </row>
    <row r="2251" spans="1:14" x14ac:dyDescent="0.2">
      <c r="A2251" s="115"/>
      <c r="B2251" s="115"/>
      <c r="C2251" s="104"/>
      <c r="D2251" s="104"/>
      <c r="E2251" s="57" t="s">
        <v>12</v>
      </c>
      <c r="F2251" s="57" t="s">
        <v>13</v>
      </c>
      <c r="G2251" s="57" t="s">
        <v>12</v>
      </c>
      <c r="H2251" s="57" t="s">
        <v>13</v>
      </c>
      <c r="I2251" s="104"/>
      <c r="J2251" s="104"/>
      <c r="K2251" s="104"/>
      <c r="L2251" s="57" t="s">
        <v>12</v>
      </c>
      <c r="M2251" s="57" t="s">
        <v>13</v>
      </c>
      <c r="N2251" s="104"/>
    </row>
    <row r="2252" spans="1:14" x14ac:dyDescent="0.2">
      <c r="A2252" s="58">
        <v>1</v>
      </c>
      <c r="B2252" s="61" t="s">
        <v>14</v>
      </c>
      <c r="C2252" s="53">
        <f t="shared" ref="C2252:H2267" si="499">C8-C2208</f>
        <v>0</v>
      </c>
      <c r="D2252" s="53">
        <f t="shared" si="499"/>
        <v>0</v>
      </c>
      <c r="E2252" s="53">
        <f t="shared" si="499"/>
        <v>0</v>
      </c>
      <c r="F2252" s="53">
        <f t="shared" si="499"/>
        <v>0</v>
      </c>
      <c r="G2252" s="53">
        <f t="shared" si="499"/>
        <v>0</v>
      </c>
      <c r="H2252" s="53">
        <f t="shared" si="499"/>
        <v>0</v>
      </c>
      <c r="I2252" s="53" t="e">
        <f t="shared" ref="I2252:I2288" si="500">(F2252/C2252)*100</f>
        <v>#DIV/0!</v>
      </c>
      <c r="J2252" s="53" t="e">
        <f t="shared" ref="J2252:J2288" si="501">(H2252/D2252)*100</f>
        <v>#DIV/0!</v>
      </c>
      <c r="K2252" s="53">
        <f t="shared" ref="K2252:K2288" si="502">C2252+D2252</f>
        <v>0</v>
      </c>
      <c r="L2252" s="53">
        <f t="shared" ref="L2252:M2288" si="503">E2252+G2252</f>
        <v>0</v>
      </c>
      <c r="M2252" s="53">
        <f t="shared" si="503"/>
        <v>0</v>
      </c>
      <c r="N2252" s="53" t="e">
        <f t="shared" ref="N2252:N2288" si="504">(M2252/K2252)*100</f>
        <v>#DIV/0!</v>
      </c>
    </row>
    <row r="2253" spans="1:14" x14ac:dyDescent="0.2">
      <c r="A2253" s="58">
        <v>2</v>
      </c>
      <c r="B2253" s="61" t="s">
        <v>15</v>
      </c>
      <c r="C2253" s="53">
        <f t="shared" si="499"/>
        <v>0</v>
      </c>
      <c r="D2253" s="53">
        <f t="shared" si="499"/>
        <v>0</v>
      </c>
      <c r="E2253" s="53">
        <f t="shared" si="499"/>
        <v>0</v>
      </c>
      <c r="F2253" s="53">
        <f t="shared" si="499"/>
        <v>0</v>
      </c>
      <c r="G2253" s="53">
        <f t="shared" si="499"/>
        <v>0</v>
      </c>
      <c r="H2253" s="53">
        <f t="shared" si="499"/>
        <v>0</v>
      </c>
      <c r="I2253" s="53" t="e">
        <f t="shared" si="500"/>
        <v>#DIV/0!</v>
      </c>
      <c r="J2253" s="53" t="e">
        <f t="shared" si="501"/>
        <v>#DIV/0!</v>
      </c>
      <c r="K2253" s="53">
        <f t="shared" si="502"/>
        <v>0</v>
      </c>
      <c r="L2253" s="53">
        <f t="shared" si="503"/>
        <v>0</v>
      </c>
      <c r="M2253" s="53">
        <f t="shared" si="503"/>
        <v>0</v>
      </c>
      <c r="N2253" s="53" t="e">
        <f t="shared" si="504"/>
        <v>#DIV/0!</v>
      </c>
    </row>
    <row r="2254" spans="1:14" x14ac:dyDescent="0.2">
      <c r="A2254" s="58">
        <v>3</v>
      </c>
      <c r="B2254" s="61" t="s">
        <v>16</v>
      </c>
      <c r="C2254" s="53">
        <f t="shared" si="499"/>
        <v>0</v>
      </c>
      <c r="D2254" s="53">
        <f t="shared" si="499"/>
        <v>0</v>
      </c>
      <c r="E2254" s="53">
        <f t="shared" si="499"/>
        <v>0</v>
      </c>
      <c r="F2254" s="53">
        <f t="shared" si="499"/>
        <v>0</v>
      </c>
      <c r="G2254" s="53">
        <f t="shared" si="499"/>
        <v>0</v>
      </c>
      <c r="H2254" s="53">
        <f t="shared" si="499"/>
        <v>0</v>
      </c>
      <c r="I2254" s="53" t="e">
        <f t="shared" si="500"/>
        <v>#DIV/0!</v>
      </c>
      <c r="J2254" s="53" t="e">
        <f t="shared" si="501"/>
        <v>#DIV/0!</v>
      </c>
      <c r="K2254" s="53">
        <f t="shared" si="502"/>
        <v>0</v>
      </c>
      <c r="L2254" s="53">
        <f t="shared" si="503"/>
        <v>0</v>
      </c>
      <c r="M2254" s="53">
        <f t="shared" si="503"/>
        <v>0</v>
      </c>
      <c r="N2254" s="53" t="e">
        <f t="shared" si="504"/>
        <v>#DIV/0!</v>
      </c>
    </row>
    <row r="2255" spans="1:14" x14ac:dyDescent="0.2">
      <c r="A2255" s="58">
        <v>4</v>
      </c>
      <c r="B2255" s="61" t="s">
        <v>17</v>
      </c>
      <c r="C2255" s="53">
        <f t="shared" si="499"/>
        <v>0</v>
      </c>
      <c r="D2255" s="53">
        <f t="shared" si="499"/>
        <v>0</v>
      </c>
      <c r="E2255" s="53">
        <f t="shared" si="499"/>
        <v>0</v>
      </c>
      <c r="F2255" s="53">
        <f t="shared" si="499"/>
        <v>0</v>
      </c>
      <c r="G2255" s="53">
        <f t="shared" si="499"/>
        <v>0</v>
      </c>
      <c r="H2255" s="53">
        <f t="shared" si="499"/>
        <v>0</v>
      </c>
      <c r="I2255" s="53" t="e">
        <f t="shared" si="500"/>
        <v>#DIV/0!</v>
      </c>
      <c r="J2255" s="53" t="e">
        <f t="shared" si="501"/>
        <v>#DIV/0!</v>
      </c>
      <c r="K2255" s="53">
        <f t="shared" si="502"/>
        <v>0</v>
      </c>
      <c r="L2255" s="53">
        <f t="shared" si="503"/>
        <v>0</v>
      </c>
      <c r="M2255" s="53">
        <f t="shared" si="503"/>
        <v>0</v>
      </c>
      <c r="N2255" s="53" t="e">
        <f t="shared" si="504"/>
        <v>#DIV/0!</v>
      </c>
    </row>
    <row r="2256" spans="1:14" x14ac:dyDescent="0.2">
      <c r="A2256" s="58">
        <v>5</v>
      </c>
      <c r="B2256" s="61" t="s">
        <v>18</v>
      </c>
      <c r="C2256" s="53">
        <f t="shared" si="499"/>
        <v>0</v>
      </c>
      <c r="D2256" s="53">
        <f t="shared" si="499"/>
        <v>0</v>
      </c>
      <c r="E2256" s="53">
        <f t="shared" si="499"/>
        <v>0</v>
      </c>
      <c r="F2256" s="53">
        <f t="shared" si="499"/>
        <v>0</v>
      </c>
      <c r="G2256" s="53">
        <f t="shared" si="499"/>
        <v>0</v>
      </c>
      <c r="H2256" s="53">
        <f t="shared" si="499"/>
        <v>0</v>
      </c>
      <c r="I2256" s="53" t="e">
        <f t="shared" si="500"/>
        <v>#DIV/0!</v>
      </c>
      <c r="J2256" s="53" t="e">
        <f t="shared" si="501"/>
        <v>#DIV/0!</v>
      </c>
      <c r="K2256" s="53">
        <f t="shared" si="502"/>
        <v>0</v>
      </c>
      <c r="L2256" s="53">
        <f t="shared" si="503"/>
        <v>0</v>
      </c>
      <c r="M2256" s="53">
        <f t="shared" si="503"/>
        <v>0</v>
      </c>
      <c r="N2256" s="53" t="e">
        <f t="shared" si="504"/>
        <v>#DIV/0!</v>
      </c>
    </row>
    <row r="2257" spans="1:14" x14ac:dyDescent="0.2">
      <c r="A2257" s="58">
        <v>6</v>
      </c>
      <c r="B2257" s="61" t="s">
        <v>19</v>
      </c>
      <c r="C2257" s="53">
        <f t="shared" si="499"/>
        <v>0</v>
      </c>
      <c r="D2257" s="53">
        <f t="shared" si="499"/>
        <v>0</v>
      </c>
      <c r="E2257" s="53">
        <f t="shared" si="499"/>
        <v>0</v>
      </c>
      <c r="F2257" s="53">
        <f t="shared" si="499"/>
        <v>0</v>
      </c>
      <c r="G2257" s="53">
        <f t="shared" si="499"/>
        <v>0</v>
      </c>
      <c r="H2257" s="53">
        <f t="shared" si="499"/>
        <v>0</v>
      </c>
      <c r="I2257" s="53" t="e">
        <f t="shared" si="500"/>
        <v>#DIV/0!</v>
      </c>
      <c r="J2257" s="53" t="e">
        <f t="shared" si="501"/>
        <v>#DIV/0!</v>
      </c>
      <c r="K2257" s="53">
        <f t="shared" si="502"/>
        <v>0</v>
      </c>
      <c r="L2257" s="53">
        <f t="shared" si="503"/>
        <v>0</v>
      </c>
      <c r="M2257" s="53">
        <f t="shared" si="503"/>
        <v>0</v>
      </c>
      <c r="N2257" s="53" t="e">
        <f t="shared" si="504"/>
        <v>#DIV/0!</v>
      </c>
    </row>
    <row r="2258" spans="1:14" x14ac:dyDescent="0.2">
      <c r="A2258" s="58">
        <v>7</v>
      </c>
      <c r="B2258" s="61" t="s">
        <v>20</v>
      </c>
      <c r="C2258" s="53">
        <f t="shared" si="499"/>
        <v>0</v>
      </c>
      <c r="D2258" s="53">
        <f t="shared" si="499"/>
        <v>0</v>
      </c>
      <c r="E2258" s="53">
        <f t="shared" si="499"/>
        <v>0</v>
      </c>
      <c r="F2258" s="53">
        <f t="shared" si="499"/>
        <v>0</v>
      </c>
      <c r="G2258" s="53">
        <f t="shared" si="499"/>
        <v>0</v>
      </c>
      <c r="H2258" s="53">
        <f t="shared" si="499"/>
        <v>0</v>
      </c>
      <c r="I2258" s="53" t="e">
        <f t="shared" si="500"/>
        <v>#DIV/0!</v>
      </c>
      <c r="J2258" s="53" t="e">
        <f t="shared" si="501"/>
        <v>#DIV/0!</v>
      </c>
      <c r="K2258" s="53">
        <f t="shared" si="502"/>
        <v>0</v>
      </c>
      <c r="L2258" s="53">
        <f t="shared" si="503"/>
        <v>0</v>
      </c>
      <c r="M2258" s="53">
        <f t="shared" si="503"/>
        <v>0</v>
      </c>
      <c r="N2258" s="53" t="e">
        <f t="shared" si="504"/>
        <v>#DIV/0!</v>
      </c>
    </row>
    <row r="2259" spans="1:14" x14ac:dyDescent="0.2">
      <c r="A2259" s="58">
        <v>8</v>
      </c>
      <c r="B2259" s="61" t="s">
        <v>21</v>
      </c>
      <c r="C2259" s="53">
        <f t="shared" si="499"/>
        <v>0</v>
      </c>
      <c r="D2259" s="53">
        <f t="shared" si="499"/>
        <v>0</v>
      </c>
      <c r="E2259" s="53">
        <f t="shared" si="499"/>
        <v>0</v>
      </c>
      <c r="F2259" s="53">
        <f t="shared" si="499"/>
        <v>0</v>
      </c>
      <c r="G2259" s="53">
        <f t="shared" si="499"/>
        <v>0</v>
      </c>
      <c r="H2259" s="53">
        <f t="shared" si="499"/>
        <v>0</v>
      </c>
      <c r="I2259" s="53" t="e">
        <f t="shared" si="500"/>
        <v>#DIV/0!</v>
      </c>
      <c r="J2259" s="53" t="e">
        <f t="shared" si="501"/>
        <v>#DIV/0!</v>
      </c>
      <c r="K2259" s="53">
        <f t="shared" si="502"/>
        <v>0</v>
      </c>
      <c r="L2259" s="53">
        <f t="shared" si="503"/>
        <v>0</v>
      </c>
      <c r="M2259" s="53">
        <f t="shared" si="503"/>
        <v>0</v>
      </c>
      <c r="N2259" s="53" t="e">
        <f t="shared" si="504"/>
        <v>#DIV/0!</v>
      </c>
    </row>
    <row r="2260" spans="1:14" x14ac:dyDescent="0.2">
      <c r="A2260" s="58">
        <v>9</v>
      </c>
      <c r="B2260" s="61" t="s">
        <v>22</v>
      </c>
      <c r="C2260" s="53">
        <f t="shared" si="499"/>
        <v>0</v>
      </c>
      <c r="D2260" s="53">
        <f t="shared" si="499"/>
        <v>0</v>
      </c>
      <c r="E2260" s="53">
        <f t="shared" si="499"/>
        <v>0</v>
      </c>
      <c r="F2260" s="53">
        <f t="shared" si="499"/>
        <v>0</v>
      </c>
      <c r="G2260" s="53">
        <f t="shared" si="499"/>
        <v>0</v>
      </c>
      <c r="H2260" s="53">
        <f t="shared" si="499"/>
        <v>0</v>
      </c>
      <c r="I2260" s="53" t="e">
        <f t="shared" si="500"/>
        <v>#DIV/0!</v>
      </c>
      <c r="J2260" s="53" t="e">
        <f t="shared" si="501"/>
        <v>#DIV/0!</v>
      </c>
      <c r="K2260" s="53">
        <f t="shared" si="502"/>
        <v>0</v>
      </c>
      <c r="L2260" s="53">
        <f t="shared" si="503"/>
        <v>0</v>
      </c>
      <c r="M2260" s="53">
        <f t="shared" si="503"/>
        <v>0</v>
      </c>
      <c r="N2260" s="53" t="e">
        <f t="shared" si="504"/>
        <v>#DIV/0!</v>
      </c>
    </row>
    <row r="2261" spans="1:14" x14ac:dyDescent="0.2">
      <c r="A2261" s="58">
        <v>10</v>
      </c>
      <c r="B2261" s="61" t="s">
        <v>23</v>
      </c>
      <c r="C2261" s="53">
        <f t="shared" si="499"/>
        <v>0</v>
      </c>
      <c r="D2261" s="53">
        <f t="shared" si="499"/>
        <v>0</v>
      </c>
      <c r="E2261" s="53">
        <f t="shared" si="499"/>
        <v>0</v>
      </c>
      <c r="F2261" s="53">
        <f t="shared" si="499"/>
        <v>0</v>
      </c>
      <c r="G2261" s="53">
        <f t="shared" si="499"/>
        <v>0</v>
      </c>
      <c r="H2261" s="53">
        <f t="shared" si="499"/>
        <v>0</v>
      </c>
      <c r="I2261" s="53" t="e">
        <f t="shared" si="500"/>
        <v>#DIV/0!</v>
      </c>
      <c r="J2261" s="53" t="e">
        <f t="shared" si="501"/>
        <v>#DIV/0!</v>
      </c>
      <c r="K2261" s="53">
        <f t="shared" si="502"/>
        <v>0</v>
      </c>
      <c r="L2261" s="53">
        <f t="shared" si="503"/>
        <v>0</v>
      </c>
      <c r="M2261" s="53">
        <f t="shared" si="503"/>
        <v>0</v>
      </c>
      <c r="N2261" s="53" t="e">
        <f t="shared" si="504"/>
        <v>#DIV/0!</v>
      </c>
    </row>
    <row r="2262" spans="1:14" x14ac:dyDescent="0.2">
      <c r="A2262" s="58">
        <v>11</v>
      </c>
      <c r="B2262" s="61" t="s">
        <v>24</v>
      </c>
      <c r="C2262" s="53">
        <f t="shared" si="499"/>
        <v>0</v>
      </c>
      <c r="D2262" s="53">
        <f t="shared" si="499"/>
        <v>0</v>
      </c>
      <c r="E2262" s="53">
        <f t="shared" si="499"/>
        <v>0</v>
      </c>
      <c r="F2262" s="53">
        <f t="shared" si="499"/>
        <v>0</v>
      </c>
      <c r="G2262" s="53">
        <f t="shared" si="499"/>
        <v>0</v>
      </c>
      <c r="H2262" s="53">
        <f t="shared" si="499"/>
        <v>0</v>
      </c>
      <c r="I2262" s="53" t="e">
        <f t="shared" si="500"/>
        <v>#DIV/0!</v>
      </c>
      <c r="J2262" s="53" t="e">
        <f t="shared" si="501"/>
        <v>#DIV/0!</v>
      </c>
      <c r="K2262" s="53">
        <f t="shared" si="502"/>
        <v>0</v>
      </c>
      <c r="L2262" s="53">
        <f t="shared" si="503"/>
        <v>0</v>
      </c>
      <c r="M2262" s="53">
        <f t="shared" si="503"/>
        <v>0</v>
      </c>
      <c r="N2262" s="53" t="e">
        <f t="shared" si="504"/>
        <v>#DIV/0!</v>
      </c>
    </row>
    <row r="2263" spans="1:14" x14ac:dyDescent="0.2">
      <c r="A2263" s="58">
        <v>12</v>
      </c>
      <c r="B2263" s="61" t="s">
        <v>25</v>
      </c>
      <c r="C2263" s="53">
        <f t="shared" si="499"/>
        <v>0</v>
      </c>
      <c r="D2263" s="53">
        <f t="shared" si="499"/>
        <v>0</v>
      </c>
      <c r="E2263" s="53">
        <f t="shared" si="499"/>
        <v>0</v>
      </c>
      <c r="F2263" s="53">
        <f t="shared" si="499"/>
        <v>0</v>
      </c>
      <c r="G2263" s="53">
        <f t="shared" si="499"/>
        <v>0</v>
      </c>
      <c r="H2263" s="53">
        <f t="shared" si="499"/>
        <v>0</v>
      </c>
      <c r="I2263" s="53" t="e">
        <f t="shared" si="500"/>
        <v>#DIV/0!</v>
      </c>
      <c r="J2263" s="53" t="e">
        <f t="shared" si="501"/>
        <v>#DIV/0!</v>
      </c>
      <c r="K2263" s="53">
        <f t="shared" si="502"/>
        <v>0</v>
      </c>
      <c r="L2263" s="53">
        <f t="shared" si="503"/>
        <v>0</v>
      </c>
      <c r="M2263" s="53">
        <f t="shared" si="503"/>
        <v>0</v>
      </c>
      <c r="N2263" s="53" t="e">
        <f t="shared" si="504"/>
        <v>#DIV/0!</v>
      </c>
    </row>
    <row r="2264" spans="1:14" x14ac:dyDescent="0.2">
      <c r="A2264" s="58">
        <v>13</v>
      </c>
      <c r="B2264" s="61" t="s">
        <v>26</v>
      </c>
      <c r="C2264" s="53">
        <f t="shared" si="499"/>
        <v>0</v>
      </c>
      <c r="D2264" s="53">
        <f t="shared" si="499"/>
        <v>0</v>
      </c>
      <c r="E2264" s="53">
        <f t="shared" si="499"/>
        <v>0</v>
      </c>
      <c r="F2264" s="53">
        <f t="shared" si="499"/>
        <v>0</v>
      </c>
      <c r="G2264" s="53">
        <f t="shared" si="499"/>
        <v>0</v>
      </c>
      <c r="H2264" s="53">
        <f t="shared" si="499"/>
        <v>0</v>
      </c>
      <c r="I2264" s="53" t="e">
        <f t="shared" si="500"/>
        <v>#DIV/0!</v>
      </c>
      <c r="J2264" s="53" t="e">
        <f t="shared" si="501"/>
        <v>#DIV/0!</v>
      </c>
      <c r="K2264" s="53">
        <f t="shared" si="502"/>
        <v>0</v>
      </c>
      <c r="L2264" s="53">
        <f t="shared" si="503"/>
        <v>0</v>
      </c>
      <c r="M2264" s="53">
        <f t="shared" si="503"/>
        <v>0</v>
      </c>
      <c r="N2264" s="53" t="e">
        <f t="shared" si="504"/>
        <v>#DIV/0!</v>
      </c>
    </row>
    <row r="2265" spans="1:14" x14ac:dyDescent="0.2">
      <c r="A2265" s="58">
        <v>14</v>
      </c>
      <c r="B2265" s="61" t="s">
        <v>27</v>
      </c>
      <c r="C2265" s="53">
        <f t="shared" si="499"/>
        <v>0</v>
      </c>
      <c r="D2265" s="53">
        <f t="shared" si="499"/>
        <v>0</v>
      </c>
      <c r="E2265" s="53">
        <f t="shared" si="499"/>
        <v>0</v>
      </c>
      <c r="F2265" s="53">
        <f t="shared" si="499"/>
        <v>0</v>
      </c>
      <c r="G2265" s="53">
        <f t="shared" si="499"/>
        <v>0</v>
      </c>
      <c r="H2265" s="53">
        <f t="shared" si="499"/>
        <v>0</v>
      </c>
      <c r="I2265" s="53" t="e">
        <f t="shared" si="500"/>
        <v>#DIV/0!</v>
      </c>
      <c r="J2265" s="53" t="e">
        <f t="shared" si="501"/>
        <v>#DIV/0!</v>
      </c>
      <c r="K2265" s="53">
        <f t="shared" si="502"/>
        <v>0</v>
      </c>
      <c r="L2265" s="53">
        <f t="shared" si="503"/>
        <v>0</v>
      </c>
      <c r="M2265" s="53">
        <f t="shared" si="503"/>
        <v>0</v>
      </c>
      <c r="N2265" s="53" t="e">
        <f t="shared" si="504"/>
        <v>#DIV/0!</v>
      </c>
    </row>
    <row r="2266" spans="1:14" x14ac:dyDescent="0.2">
      <c r="A2266" s="58">
        <v>15</v>
      </c>
      <c r="B2266" s="61" t="s">
        <v>28</v>
      </c>
      <c r="C2266" s="53">
        <f t="shared" si="499"/>
        <v>0</v>
      </c>
      <c r="D2266" s="53">
        <f t="shared" si="499"/>
        <v>0</v>
      </c>
      <c r="E2266" s="53">
        <f t="shared" si="499"/>
        <v>0</v>
      </c>
      <c r="F2266" s="53">
        <f t="shared" si="499"/>
        <v>0</v>
      </c>
      <c r="G2266" s="53">
        <f t="shared" si="499"/>
        <v>0</v>
      </c>
      <c r="H2266" s="53">
        <f t="shared" si="499"/>
        <v>0</v>
      </c>
      <c r="I2266" s="53" t="e">
        <f t="shared" si="500"/>
        <v>#DIV/0!</v>
      </c>
      <c r="J2266" s="53" t="e">
        <f t="shared" si="501"/>
        <v>#DIV/0!</v>
      </c>
      <c r="K2266" s="53">
        <f t="shared" si="502"/>
        <v>0</v>
      </c>
      <c r="L2266" s="53">
        <f t="shared" si="503"/>
        <v>0</v>
      </c>
      <c r="M2266" s="53">
        <f t="shared" si="503"/>
        <v>0</v>
      </c>
      <c r="N2266" s="53" t="e">
        <f t="shared" si="504"/>
        <v>#DIV/0!</v>
      </c>
    </row>
    <row r="2267" spans="1:14" x14ac:dyDescent="0.2">
      <c r="A2267" s="58">
        <v>16</v>
      </c>
      <c r="B2267" s="61" t="s">
        <v>29</v>
      </c>
      <c r="C2267" s="53">
        <f t="shared" si="499"/>
        <v>0</v>
      </c>
      <c r="D2267" s="53">
        <f t="shared" si="499"/>
        <v>0</v>
      </c>
      <c r="E2267" s="53">
        <f t="shared" si="499"/>
        <v>0</v>
      </c>
      <c r="F2267" s="53">
        <f t="shared" si="499"/>
        <v>0</v>
      </c>
      <c r="G2267" s="53">
        <f t="shared" si="499"/>
        <v>0</v>
      </c>
      <c r="H2267" s="53">
        <f t="shared" si="499"/>
        <v>0</v>
      </c>
      <c r="I2267" s="53" t="e">
        <f t="shared" si="500"/>
        <v>#DIV/0!</v>
      </c>
      <c r="J2267" s="53" t="e">
        <f t="shared" si="501"/>
        <v>#DIV/0!</v>
      </c>
      <c r="K2267" s="53">
        <f t="shared" si="502"/>
        <v>0</v>
      </c>
      <c r="L2267" s="53">
        <f t="shared" si="503"/>
        <v>0</v>
      </c>
      <c r="M2267" s="53">
        <f t="shared" si="503"/>
        <v>0</v>
      </c>
      <c r="N2267" s="53" t="e">
        <f t="shared" si="504"/>
        <v>#DIV/0!</v>
      </c>
    </row>
    <row r="2268" spans="1:14" x14ac:dyDescent="0.2">
      <c r="A2268" s="58">
        <v>17</v>
      </c>
      <c r="B2268" s="61" t="s">
        <v>30</v>
      </c>
      <c r="C2268" s="53">
        <f t="shared" ref="C2268:H2283" si="505">C24-C2224</f>
        <v>0</v>
      </c>
      <c r="D2268" s="53">
        <f t="shared" si="505"/>
        <v>0</v>
      </c>
      <c r="E2268" s="53">
        <f t="shared" si="505"/>
        <v>0</v>
      </c>
      <c r="F2268" s="53">
        <f t="shared" si="505"/>
        <v>0</v>
      </c>
      <c r="G2268" s="53">
        <f t="shared" si="505"/>
        <v>0</v>
      </c>
      <c r="H2268" s="53">
        <f t="shared" si="505"/>
        <v>0</v>
      </c>
      <c r="I2268" s="53" t="e">
        <f>(F2268/C2268)*100</f>
        <v>#DIV/0!</v>
      </c>
      <c r="J2268" s="53" t="e">
        <f>(H2268/D2268)*100</f>
        <v>#DIV/0!</v>
      </c>
      <c r="K2268" s="53">
        <f>C2268+D2268</f>
        <v>0</v>
      </c>
      <c r="L2268" s="53">
        <f>E2268+G2268</f>
        <v>0</v>
      </c>
      <c r="M2268" s="53">
        <f>F2268+H2268</f>
        <v>0</v>
      </c>
      <c r="N2268" s="53" t="e">
        <f>(M2268/K2268)*100</f>
        <v>#DIV/0!</v>
      </c>
    </row>
    <row r="2269" spans="1:14" x14ac:dyDescent="0.2">
      <c r="A2269" s="58">
        <v>18</v>
      </c>
      <c r="B2269" s="65" t="s">
        <v>31</v>
      </c>
      <c r="C2269" s="53">
        <f t="shared" si="505"/>
        <v>0</v>
      </c>
      <c r="D2269" s="53">
        <f t="shared" si="505"/>
        <v>0</v>
      </c>
      <c r="E2269" s="53">
        <f t="shared" si="505"/>
        <v>0</v>
      </c>
      <c r="F2269" s="53">
        <f t="shared" si="505"/>
        <v>0</v>
      </c>
      <c r="G2269" s="53">
        <f t="shared" si="505"/>
        <v>0</v>
      </c>
      <c r="H2269" s="53">
        <f t="shared" si="505"/>
        <v>0</v>
      </c>
      <c r="I2269" s="53" t="e">
        <f>(F2269/C2269)*100</f>
        <v>#DIV/0!</v>
      </c>
      <c r="J2269" s="53" t="e">
        <f>(H2269/D2269)*100</f>
        <v>#DIV/0!</v>
      </c>
      <c r="K2269" s="53">
        <f>C2269+D2269</f>
        <v>0</v>
      </c>
      <c r="L2269" s="53">
        <f>E2269+G2269</f>
        <v>0</v>
      </c>
      <c r="M2269" s="53">
        <f>F2269+H2269</f>
        <v>0</v>
      </c>
      <c r="N2269" s="53" t="e">
        <f>(M2269/K2269)*100</f>
        <v>#DIV/0!</v>
      </c>
    </row>
    <row r="2270" spans="1:14" x14ac:dyDescent="0.2">
      <c r="A2270" s="58">
        <v>19</v>
      </c>
      <c r="B2270" s="61" t="s">
        <v>32</v>
      </c>
      <c r="C2270" s="53">
        <f t="shared" si="505"/>
        <v>0</v>
      </c>
      <c r="D2270" s="53">
        <f t="shared" si="505"/>
        <v>0</v>
      </c>
      <c r="E2270" s="53">
        <f t="shared" si="505"/>
        <v>0</v>
      </c>
      <c r="F2270" s="53">
        <f t="shared" si="505"/>
        <v>0</v>
      </c>
      <c r="G2270" s="53">
        <f t="shared" si="505"/>
        <v>0</v>
      </c>
      <c r="H2270" s="53">
        <f t="shared" si="505"/>
        <v>0</v>
      </c>
      <c r="I2270" s="53" t="e">
        <f t="shared" si="500"/>
        <v>#DIV/0!</v>
      </c>
      <c r="J2270" s="53" t="e">
        <f t="shared" si="501"/>
        <v>#DIV/0!</v>
      </c>
      <c r="K2270" s="53">
        <f t="shared" si="502"/>
        <v>0</v>
      </c>
      <c r="L2270" s="53">
        <f t="shared" si="503"/>
        <v>0</v>
      </c>
      <c r="M2270" s="53">
        <f t="shared" si="503"/>
        <v>0</v>
      </c>
      <c r="N2270" s="53" t="e">
        <f t="shared" si="504"/>
        <v>#DIV/0!</v>
      </c>
    </row>
    <row r="2271" spans="1:14" x14ac:dyDescent="0.2">
      <c r="A2271" s="58">
        <v>20</v>
      </c>
      <c r="B2271" s="61" t="s">
        <v>33</v>
      </c>
      <c r="C2271" s="53">
        <f t="shared" si="505"/>
        <v>0</v>
      </c>
      <c r="D2271" s="53">
        <f t="shared" si="505"/>
        <v>0</v>
      </c>
      <c r="E2271" s="53">
        <f t="shared" si="505"/>
        <v>0</v>
      </c>
      <c r="F2271" s="53">
        <f t="shared" si="505"/>
        <v>0</v>
      </c>
      <c r="G2271" s="53">
        <f t="shared" si="505"/>
        <v>0</v>
      </c>
      <c r="H2271" s="53">
        <f t="shared" si="505"/>
        <v>0</v>
      </c>
      <c r="I2271" s="53" t="e">
        <f t="shared" si="500"/>
        <v>#DIV/0!</v>
      </c>
      <c r="J2271" s="53" t="e">
        <f t="shared" si="501"/>
        <v>#DIV/0!</v>
      </c>
      <c r="K2271" s="53">
        <f t="shared" si="502"/>
        <v>0</v>
      </c>
      <c r="L2271" s="53">
        <f t="shared" si="503"/>
        <v>0</v>
      </c>
      <c r="M2271" s="53">
        <f t="shared" si="503"/>
        <v>0</v>
      </c>
      <c r="N2271" s="53" t="e">
        <f t="shared" si="504"/>
        <v>#DIV/0!</v>
      </c>
    </row>
    <row r="2272" spans="1:14" x14ac:dyDescent="0.2">
      <c r="A2272" s="58">
        <v>21</v>
      </c>
      <c r="B2272" s="61" t="s">
        <v>34</v>
      </c>
      <c r="C2272" s="53">
        <f t="shared" si="505"/>
        <v>0</v>
      </c>
      <c r="D2272" s="53">
        <f t="shared" si="505"/>
        <v>0</v>
      </c>
      <c r="E2272" s="53">
        <f t="shared" si="505"/>
        <v>0</v>
      </c>
      <c r="F2272" s="53">
        <f t="shared" si="505"/>
        <v>0</v>
      </c>
      <c r="G2272" s="53">
        <f t="shared" si="505"/>
        <v>0</v>
      </c>
      <c r="H2272" s="53">
        <f t="shared" si="505"/>
        <v>0</v>
      </c>
      <c r="I2272" s="53" t="e">
        <f t="shared" si="500"/>
        <v>#DIV/0!</v>
      </c>
      <c r="J2272" s="53" t="e">
        <f t="shared" si="501"/>
        <v>#DIV/0!</v>
      </c>
      <c r="K2272" s="53">
        <f t="shared" si="502"/>
        <v>0</v>
      </c>
      <c r="L2272" s="53">
        <f t="shared" si="503"/>
        <v>0</v>
      </c>
      <c r="M2272" s="53">
        <f t="shared" si="503"/>
        <v>0</v>
      </c>
      <c r="N2272" s="53" t="e">
        <f t="shared" si="504"/>
        <v>#DIV/0!</v>
      </c>
    </row>
    <row r="2273" spans="1:14" x14ac:dyDescent="0.2">
      <c r="A2273" s="58">
        <v>22</v>
      </c>
      <c r="B2273" s="61" t="s">
        <v>35</v>
      </c>
      <c r="C2273" s="53">
        <f t="shared" si="505"/>
        <v>0</v>
      </c>
      <c r="D2273" s="53">
        <f t="shared" si="505"/>
        <v>0</v>
      </c>
      <c r="E2273" s="53">
        <f t="shared" si="505"/>
        <v>0</v>
      </c>
      <c r="F2273" s="53">
        <f t="shared" si="505"/>
        <v>0</v>
      </c>
      <c r="G2273" s="53">
        <f t="shared" si="505"/>
        <v>0</v>
      </c>
      <c r="H2273" s="53">
        <f t="shared" si="505"/>
        <v>0</v>
      </c>
      <c r="I2273" s="53" t="e">
        <f t="shared" si="500"/>
        <v>#DIV/0!</v>
      </c>
      <c r="J2273" s="53" t="e">
        <f t="shared" si="501"/>
        <v>#DIV/0!</v>
      </c>
      <c r="K2273" s="53">
        <f t="shared" si="502"/>
        <v>0</v>
      </c>
      <c r="L2273" s="53">
        <f t="shared" si="503"/>
        <v>0</v>
      </c>
      <c r="M2273" s="53">
        <f t="shared" si="503"/>
        <v>0</v>
      </c>
      <c r="N2273" s="53" t="e">
        <f t="shared" si="504"/>
        <v>#DIV/0!</v>
      </c>
    </row>
    <row r="2274" spans="1:14" x14ac:dyDescent="0.2">
      <c r="A2274" s="58">
        <v>23</v>
      </c>
      <c r="B2274" s="61" t="s">
        <v>36</v>
      </c>
      <c r="C2274" s="53">
        <f t="shared" si="505"/>
        <v>0</v>
      </c>
      <c r="D2274" s="53">
        <f t="shared" si="505"/>
        <v>0</v>
      </c>
      <c r="E2274" s="53">
        <f t="shared" si="505"/>
        <v>0</v>
      </c>
      <c r="F2274" s="53">
        <f t="shared" si="505"/>
        <v>0</v>
      </c>
      <c r="G2274" s="53">
        <f t="shared" si="505"/>
        <v>0</v>
      </c>
      <c r="H2274" s="53">
        <f t="shared" si="505"/>
        <v>0</v>
      </c>
      <c r="I2274" s="53" t="e">
        <f t="shared" si="500"/>
        <v>#DIV/0!</v>
      </c>
      <c r="J2274" s="53" t="e">
        <f t="shared" si="501"/>
        <v>#DIV/0!</v>
      </c>
      <c r="K2274" s="53">
        <f t="shared" si="502"/>
        <v>0</v>
      </c>
      <c r="L2274" s="53">
        <f t="shared" si="503"/>
        <v>0</v>
      </c>
      <c r="M2274" s="53">
        <f t="shared" si="503"/>
        <v>0</v>
      </c>
      <c r="N2274" s="53" t="e">
        <f t="shared" si="504"/>
        <v>#DIV/0!</v>
      </c>
    </row>
    <row r="2275" spans="1:14" x14ac:dyDescent="0.2">
      <c r="A2275" s="58">
        <v>24</v>
      </c>
      <c r="B2275" s="59" t="s">
        <v>37</v>
      </c>
      <c r="C2275" s="53">
        <f t="shared" si="505"/>
        <v>0</v>
      </c>
      <c r="D2275" s="53">
        <f t="shared" si="505"/>
        <v>0</v>
      </c>
      <c r="E2275" s="53">
        <f t="shared" si="505"/>
        <v>0</v>
      </c>
      <c r="F2275" s="53">
        <f t="shared" si="505"/>
        <v>0</v>
      </c>
      <c r="G2275" s="53">
        <f t="shared" si="505"/>
        <v>0</v>
      </c>
      <c r="H2275" s="53">
        <f t="shared" si="505"/>
        <v>0</v>
      </c>
      <c r="I2275" s="53" t="e">
        <f>(F2275/C2275)*100</f>
        <v>#DIV/0!</v>
      </c>
      <c r="J2275" s="53" t="e">
        <f>(H2275/D2275)*100</f>
        <v>#DIV/0!</v>
      </c>
      <c r="K2275" s="53">
        <f>C2275+D2275</f>
        <v>0</v>
      </c>
      <c r="L2275" s="53">
        <f>E2275+G2275</f>
        <v>0</v>
      </c>
      <c r="M2275" s="53">
        <f>F2275+H2275</f>
        <v>0</v>
      </c>
      <c r="N2275" s="53" t="e">
        <f>(M2275/K2275)*100</f>
        <v>#DIV/0!</v>
      </c>
    </row>
    <row r="2276" spans="1:14" x14ac:dyDescent="0.2">
      <c r="A2276" s="58">
        <v>25</v>
      </c>
      <c r="B2276" s="61" t="s">
        <v>38</v>
      </c>
      <c r="C2276" s="53">
        <f t="shared" si="505"/>
        <v>0</v>
      </c>
      <c r="D2276" s="53">
        <f t="shared" si="505"/>
        <v>0</v>
      </c>
      <c r="E2276" s="53">
        <f t="shared" si="505"/>
        <v>0</v>
      </c>
      <c r="F2276" s="53">
        <f t="shared" si="505"/>
        <v>0</v>
      </c>
      <c r="G2276" s="53">
        <f t="shared" si="505"/>
        <v>0</v>
      </c>
      <c r="H2276" s="53">
        <f t="shared" si="505"/>
        <v>0</v>
      </c>
      <c r="I2276" s="53" t="e">
        <f t="shared" si="500"/>
        <v>#DIV/0!</v>
      </c>
      <c r="J2276" s="53" t="e">
        <f t="shared" si="501"/>
        <v>#DIV/0!</v>
      </c>
      <c r="K2276" s="53">
        <f t="shared" si="502"/>
        <v>0</v>
      </c>
      <c r="L2276" s="53">
        <f t="shared" si="503"/>
        <v>0</v>
      </c>
      <c r="M2276" s="53">
        <f t="shared" si="503"/>
        <v>0</v>
      </c>
      <c r="N2276" s="53" t="e">
        <f t="shared" si="504"/>
        <v>#DIV/0!</v>
      </c>
    </row>
    <row r="2277" spans="1:14" x14ac:dyDescent="0.2">
      <c r="A2277" s="58">
        <v>26</v>
      </c>
      <c r="B2277" s="61" t="s">
        <v>39</v>
      </c>
      <c r="C2277" s="53">
        <f t="shared" si="505"/>
        <v>0</v>
      </c>
      <c r="D2277" s="53">
        <f t="shared" si="505"/>
        <v>0</v>
      </c>
      <c r="E2277" s="53">
        <f t="shared" si="505"/>
        <v>0</v>
      </c>
      <c r="F2277" s="53">
        <f t="shared" si="505"/>
        <v>0</v>
      </c>
      <c r="G2277" s="53">
        <f t="shared" si="505"/>
        <v>0</v>
      </c>
      <c r="H2277" s="53">
        <f t="shared" si="505"/>
        <v>0</v>
      </c>
      <c r="I2277" s="53" t="e">
        <f t="shared" si="500"/>
        <v>#DIV/0!</v>
      </c>
      <c r="J2277" s="53" t="e">
        <f t="shared" si="501"/>
        <v>#DIV/0!</v>
      </c>
      <c r="K2277" s="53">
        <f t="shared" si="502"/>
        <v>0</v>
      </c>
      <c r="L2277" s="53">
        <f t="shared" si="503"/>
        <v>0</v>
      </c>
      <c r="M2277" s="53">
        <f t="shared" si="503"/>
        <v>0</v>
      </c>
      <c r="N2277" s="53" t="e">
        <f t="shared" si="504"/>
        <v>#DIV/0!</v>
      </c>
    </row>
    <row r="2278" spans="1:14" x14ac:dyDescent="0.2">
      <c r="A2278" s="58">
        <v>27</v>
      </c>
      <c r="B2278" s="61" t="s">
        <v>40</v>
      </c>
      <c r="C2278" s="53">
        <f t="shared" si="505"/>
        <v>0</v>
      </c>
      <c r="D2278" s="53">
        <f t="shared" si="505"/>
        <v>0</v>
      </c>
      <c r="E2278" s="53">
        <f t="shared" si="505"/>
        <v>0</v>
      </c>
      <c r="F2278" s="53">
        <f t="shared" si="505"/>
        <v>0</v>
      </c>
      <c r="G2278" s="53">
        <f t="shared" si="505"/>
        <v>0</v>
      </c>
      <c r="H2278" s="53">
        <f t="shared" si="505"/>
        <v>0</v>
      </c>
      <c r="I2278" s="53" t="e">
        <f t="shared" si="500"/>
        <v>#DIV/0!</v>
      </c>
      <c r="J2278" s="53" t="e">
        <f t="shared" si="501"/>
        <v>#DIV/0!</v>
      </c>
      <c r="K2278" s="53">
        <f t="shared" si="502"/>
        <v>0</v>
      </c>
      <c r="L2278" s="53">
        <f t="shared" si="503"/>
        <v>0</v>
      </c>
      <c r="M2278" s="53">
        <f t="shared" si="503"/>
        <v>0</v>
      </c>
      <c r="N2278" s="53" t="e">
        <f t="shared" si="504"/>
        <v>#DIV/0!</v>
      </c>
    </row>
    <row r="2279" spans="1:14" x14ac:dyDescent="0.2">
      <c r="A2279" s="58">
        <v>28</v>
      </c>
      <c r="B2279" s="61" t="s">
        <v>41</v>
      </c>
      <c r="C2279" s="53">
        <f t="shared" si="505"/>
        <v>0</v>
      </c>
      <c r="D2279" s="53">
        <f t="shared" si="505"/>
        <v>0</v>
      </c>
      <c r="E2279" s="53">
        <f t="shared" si="505"/>
        <v>0</v>
      </c>
      <c r="F2279" s="53">
        <f t="shared" si="505"/>
        <v>0</v>
      </c>
      <c r="G2279" s="53">
        <f t="shared" si="505"/>
        <v>0</v>
      </c>
      <c r="H2279" s="53">
        <f t="shared" si="505"/>
        <v>0</v>
      </c>
      <c r="I2279" s="53" t="e">
        <f t="shared" si="500"/>
        <v>#DIV/0!</v>
      </c>
      <c r="J2279" s="53" t="e">
        <f t="shared" si="501"/>
        <v>#DIV/0!</v>
      </c>
      <c r="K2279" s="53">
        <f t="shared" si="502"/>
        <v>0</v>
      </c>
      <c r="L2279" s="53">
        <f t="shared" si="503"/>
        <v>0</v>
      </c>
      <c r="M2279" s="53">
        <f t="shared" si="503"/>
        <v>0</v>
      </c>
      <c r="N2279" s="53" t="e">
        <f t="shared" si="504"/>
        <v>#DIV/0!</v>
      </c>
    </row>
    <row r="2280" spans="1:14" x14ac:dyDescent="0.2">
      <c r="A2280" s="58">
        <v>29</v>
      </c>
      <c r="B2280" s="61" t="s">
        <v>42</v>
      </c>
      <c r="C2280" s="53">
        <f t="shared" si="505"/>
        <v>0</v>
      </c>
      <c r="D2280" s="53">
        <f t="shared" si="505"/>
        <v>0</v>
      </c>
      <c r="E2280" s="53">
        <f t="shared" si="505"/>
        <v>0</v>
      </c>
      <c r="F2280" s="53">
        <f t="shared" si="505"/>
        <v>0</v>
      </c>
      <c r="G2280" s="53">
        <f t="shared" si="505"/>
        <v>0</v>
      </c>
      <c r="H2280" s="53">
        <f t="shared" si="505"/>
        <v>0</v>
      </c>
      <c r="I2280" s="53" t="e">
        <f t="shared" si="500"/>
        <v>#DIV/0!</v>
      </c>
      <c r="J2280" s="53" t="e">
        <f t="shared" si="501"/>
        <v>#DIV/0!</v>
      </c>
      <c r="K2280" s="53">
        <f t="shared" si="502"/>
        <v>0</v>
      </c>
      <c r="L2280" s="53">
        <f t="shared" si="503"/>
        <v>0</v>
      </c>
      <c r="M2280" s="53">
        <f t="shared" si="503"/>
        <v>0</v>
      </c>
      <c r="N2280" s="53" t="e">
        <f t="shared" si="504"/>
        <v>#DIV/0!</v>
      </c>
    </row>
    <row r="2281" spans="1:14" x14ac:dyDescent="0.2">
      <c r="A2281" s="58">
        <v>30</v>
      </c>
      <c r="B2281" s="61" t="s">
        <v>43</v>
      </c>
      <c r="C2281" s="53">
        <f t="shared" si="505"/>
        <v>0</v>
      </c>
      <c r="D2281" s="53">
        <f t="shared" si="505"/>
        <v>0</v>
      </c>
      <c r="E2281" s="53">
        <f t="shared" si="505"/>
        <v>0</v>
      </c>
      <c r="F2281" s="53">
        <f t="shared" si="505"/>
        <v>0</v>
      </c>
      <c r="G2281" s="53">
        <f t="shared" si="505"/>
        <v>0</v>
      </c>
      <c r="H2281" s="53">
        <f t="shared" si="505"/>
        <v>0</v>
      </c>
      <c r="I2281" s="53" t="e">
        <f t="shared" si="500"/>
        <v>#DIV/0!</v>
      </c>
      <c r="J2281" s="53" t="e">
        <f t="shared" si="501"/>
        <v>#DIV/0!</v>
      </c>
      <c r="K2281" s="53">
        <f t="shared" si="502"/>
        <v>0</v>
      </c>
      <c r="L2281" s="53">
        <f t="shared" si="503"/>
        <v>0</v>
      </c>
      <c r="M2281" s="53">
        <f t="shared" si="503"/>
        <v>0</v>
      </c>
      <c r="N2281" s="53" t="e">
        <f t="shared" si="504"/>
        <v>#DIV/0!</v>
      </c>
    </row>
    <row r="2282" spans="1:14" x14ac:dyDescent="0.2">
      <c r="A2282" s="58">
        <v>31</v>
      </c>
      <c r="B2282" s="61" t="s">
        <v>44</v>
      </c>
      <c r="C2282" s="53">
        <f t="shared" si="505"/>
        <v>0</v>
      </c>
      <c r="D2282" s="53">
        <f t="shared" si="505"/>
        <v>0</v>
      </c>
      <c r="E2282" s="53">
        <f t="shared" si="505"/>
        <v>0</v>
      </c>
      <c r="F2282" s="53">
        <f t="shared" si="505"/>
        <v>0</v>
      </c>
      <c r="G2282" s="53">
        <f t="shared" si="505"/>
        <v>0</v>
      </c>
      <c r="H2282" s="53">
        <f t="shared" si="505"/>
        <v>0</v>
      </c>
      <c r="I2282" s="53" t="e">
        <f t="shared" si="500"/>
        <v>#DIV/0!</v>
      </c>
      <c r="J2282" s="53" t="e">
        <f t="shared" si="501"/>
        <v>#DIV/0!</v>
      </c>
      <c r="K2282" s="53">
        <f t="shared" si="502"/>
        <v>0</v>
      </c>
      <c r="L2282" s="53">
        <f t="shared" si="503"/>
        <v>0</v>
      </c>
      <c r="M2282" s="53">
        <f t="shared" si="503"/>
        <v>0</v>
      </c>
      <c r="N2282" s="53" t="e">
        <f t="shared" si="504"/>
        <v>#DIV/0!</v>
      </c>
    </row>
    <row r="2283" spans="1:14" x14ac:dyDescent="0.2">
      <c r="A2283" s="58">
        <v>32</v>
      </c>
      <c r="B2283" s="61" t="s">
        <v>45</v>
      </c>
      <c r="C2283" s="53">
        <f t="shared" si="505"/>
        <v>0</v>
      </c>
      <c r="D2283" s="53">
        <f t="shared" si="505"/>
        <v>0</v>
      </c>
      <c r="E2283" s="53">
        <f t="shared" si="505"/>
        <v>0</v>
      </c>
      <c r="F2283" s="53">
        <f t="shared" si="505"/>
        <v>0</v>
      </c>
      <c r="G2283" s="53">
        <f t="shared" si="505"/>
        <v>0</v>
      </c>
      <c r="H2283" s="53">
        <f t="shared" si="505"/>
        <v>0</v>
      </c>
      <c r="I2283" s="53" t="e">
        <f t="shared" si="500"/>
        <v>#DIV/0!</v>
      </c>
      <c r="J2283" s="53" t="e">
        <f t="shared" si="501"/>
        <v>#DIV/0!</v>
      </c>
      <c r="K2283" s="53">
        <f t="shared" si="502"/>
        <v>0</v>
      </c>
      <c r="L2283" s="53">
        <f t="shared" si="503"/>
        <v>0</v>
      </c>
      <c r="M2283" s="53">
        <f t="shared" si="503"/>
        <v>0</v>
      </c>
      <c r="N2283" s="53" t="e">
        <f t="shared" si="504"/>
        <v>#DIV/0!</v>
      </c>
    </row>
    <row r="2284" spans="1:14" x14ac:dyDescent="0.2">
      <c r="A2284" s="58">
        <v>33</v>
      </c>
      <c r="B2284" s="61" t="s">
        <v>46</v>
      </c>
      <c r="C2284" s="53">
        <f t="shared" ref="C2284:H2287" si="506">C40-C2240</f>
        <v>0</v>
      </c>
      <c r="D2284" s="53">
        <f t="shared" si="506"/>
        <v>0</v>
      </c>
      <c r="E2284" s="53">
        <f t="shared" si="506"/>
        <v>0</v>
      </c>
      <c r="F2284" s="53">
        <f t="shared" si="506"/>
        <v>0</v>
      </c>
      <c r="G2284" s="53">
        <f t="shared" si="506"/>
        <v>0</v>
      </c>
      <c r="H2284" s="53">
        <f t="shared" si="506"/>
        <v>0</v>
      </c>
      <c r="I2284" s="53" t="e">
        <f t="shared" si="500"/>
        <v>#DIV/0!</v>
      </c>
      <c r="J2284" s="53" t="e">
        <f t="shared" si="501"/>
        <v>#DIV/0!</v>
      </c>
      <c r="K2284" s="53">
        <f t="shared" si="502"/>
        <v>0</v>
      </c>
      <c r="L2284" s="53">
        <f t="shared" si="503"/>
        <v>0</v>
      </c>
      <c r="M2284" s="53">
        <f t="shared" si="503"/>
        <v>0</v>
      </c>
      <c r="N2284" s="53" t="e">
        <f t="shared" si="504"/>
        <v>#DIV/0!</v>
      </c>
    </row>
    <row r="2285" spans="1:14" x14ac:dyDescent="0.2">
      <c r="A2285" s="58">
        <v>34</v>
      </c>
      <c r="B2285" s="61" t="s">
        <v>47</v>
      </c>
      <c r="C2285" s="53">
        <f t="shared" si="506"/>
        <v>0</v>
      </c>
      <c r="D2285" s="53">
        <f t="shared" si="506"/>
        <v>0</v>
      </c>
      <c r="E2285" s="53">
        <f t="shared" si="506"/>
        <v>0</v>
      </c>
      <c r="F2285" s="53">
        <f t="shared" si="506"/>
        <v>0</v>
      </c>
      <c r="G2285" s="53">
        <f t="shared" si="506"/>
        <v>0</v>
      </c>
      <c r="H2285" s="53">
        <f t="shared" si="506"/>
        <v>0</v>
      </c>
      <c r="I2285" s="53" t="e">
        <f t="shared" si="500"/>
        <v>#DIV/0!</v>
      </c>
      <c r="J2285" s="53" t="e">
        <f t="shared" si="501"/>
        <v>#DIV/0!</v>
      </c>
      <c r="K2285" s="53">
        <f t="shared" si="502"/>
        <v>0</v>
      </c>
      <c r="L2285" s="53">
        <f t="shared" si="503"/>
        <v>0</v>
      </c>
      <c r="M2285" s="53">
        <f t="shared" si="503"/>
        <v>0</v>
      </c>
      <c r="N2285" s="53" t="e">
        <f t="shared" si="504"/>
        <v>#DIV/0!</v>
      </c>
    </row>
    <row r="2286" spans="1:14" x14ac:dyDescent="0.2">
      <c r="A2286" s="58">
        <v>35</v>
      </c>
      <c r="B2286" s="61" t="s">
        <v>48</v>
      </c>
      <c r="C2286" s="53">
        <f t="shared" si="506"/>
        <v>0</v>
      </c>
      <c r="D2286" s="53">
        <f t="shared" si="506"/>
        <v>0</v>
      </c>
      <c r="E2286" s="53">
        <f t="shared" si="506"/>
        <v>0</v>
      </c>
      <c r="F2286" s="53">
        <f t="shared" si="506"/>
        <v>0</v>
      </c>
      <c r="G2286" s="53">
        <f t="shared" si="506"/>
        <v>0</v>
      </c>
      <c r="H2286" s="53">
        <f t="shared" si="506"/>
        <v>0</v>
      </c>
      <c r="I2286" s="53" t="e">
        <f t="shared" si="500"/>
        <v>#DIV/0!</v>
      </c>
      <c r="J2286" s="53" t="e">
        <f t="shared" si="501"/>
        <v>#DIV/0!</v>
      </c>
      <c r="K2286" s="53">
        <f t="shared" si="502"/>
        <v>0</v>
      </c>
      <c r="L2286" s="53">
        <f t="shared" si="503"/>
        <v>0</v>
      </c>
      <c r="M2286" s="53">
        <f t="shared" si="503"/>
        <v>0</v>
      </c>
      <c r="N2286" s="53" t="e">
        <f t="shared" si="504"/>
        <v>#DIV/0!</v>
      </c>
    </row>
    <row r="2287" spans="1:14" x14ac:dyDescent="0.2">
      <c r="A2287" s="58">
        <v>36</v>
      </c>
      <c r="B2287" s="61" t="s">
        <v>49</v>
      </c>
      <c r="C2287" s="53">
        <f t="shared" si="506"/>
        <v>0</v>
      </c>
      <c r="D2287" s="53">
        <f t="shared" si="506"/>
        <v>0</v>
      </c>
      <c r="E2287" s="53">
        <f t="shared" si="506"/>
        <v>0</v>
      </c>
      <c r="F2287" s="53">
        <f t="shared" si="506"/>
        <v>0</v>
      </c>
      <c r="G2287" s="53">
        <f t="shared" si="506"/>
        <v>0</v>
      </c>
      <c r="H2287" s="53">
        <f t="shared" si="506"/>
        <v>0</v>
      </c>
      <c r="I2287" s="53" t="e">
        <f t="shared" si="500"/>
        <v>#DIV/0!</v>
      </c>
      <c r="J2287" s="53" t="e">
        <f t="shared" si="501"/>
        <v>#DIV/0!</v>
      </c>
      <c r="K2287" s="53">
        <f t="shared" si="502"/>
        <v>0</v>
      </c>
      <c r="L2287" s="53">
        <f t="shared" si="503"/>
        <v>0</v>
      </c>
      <c r="M2287" s="53">
        <f t="shared" si="503"/>
        <v>0</v>
      </c>
      <c r="N2287" s="53" t="e">
        <f t="shared" si="504"/>
        <v>#DIV/0!</v>
      </c>
    </row>
    <row r="2288" spans="1:14" x14ac:dyDescent="0.2">
      <c r="A2288" s="66"/>
      <c r="B2288" s="67" t="s">
        <v>6</v>
      </c>
      <c r="C2288" s="54">
        <f t="shared" ref="C2288:H2288" si="507">SUM(C2252:C2287)</f>
        <v>0</v>
      </c>
      <c r="D2288" s="54">
        <f t="shared" si="507"/>
        <v>0</v>
      </c>
      <c r="E2288" s="54">
        <f t="shared" si="507"/>
        <v>0</v>
      </c>
      <c r="F2288" s="54">
        <f t="shared" si="507"/>
        <v>0</v>
      </c>
      <c r="G2288" s="54">
        <f t="shared" si="507"/>
        <v>0</v>
      </c>
      <c r="H2288" s="54">
        <f t="shared" si="507"/>
        <v>0</v>
      </c>
      <c r="I2288" s="54" t="e">
        <f t="shared" si="500"/>
        <v>#DIV/0!</v>
      </c>
      <c r="J2288" s="54" t="e">
        <f t="shared" si="501"/>
        <v>#DIV/0!</v>
      </c>
      <c r="K2288" s="54">
        <f t="shared" si="502"/>
        <v>0</v>
      </c>
      <c r="L2288" s="54">
        <f t="shared" si="503"/>
        <v>0</v>
      </c>
      <c r="M2288" s="54">
        <f t="shared" si="503"/>
        <v>0</v>
      </c>
      <c r="N2288" s="54" t="e">
        <f t="shared" si="504"/>
        <v>#DIV/0!</v>
      </c>
    </row>
  </sheetData>
  <sheetProtection algorithmName="SHA-512" hashValue="xj3lmZN1wX1UvtAaejGrU2VcZY3Jl29tuM66yUB2XS0Bilsy08M958/3b131AgwSDKe5W2zxHLyNC7n3oxEnDw==" saltValue="vcCnLrvkFYtQ/OYC7N6C7Q==" spinCount="100000" sheet="1" objects="1" scenarios="1"/>
  <mergeCells count="988">
    <mergeCell ref="A1:N1"/>
    <mergeCell ref="A2:N2"/>
    <mergeCell ref="A3:N3"/>
    <mergeCell ref="K4:N4"/>
    <mergeCell ref="A5:A7"/>
    <mergeCell ref="B5:B7"/>
    <mergeCell ref="C5:D5"/>
    <mergeCell ref="E5:H5"/>
    <mergeCell ref="I5:J5"/>
    <mergeCell ref="K5:N5"/>
    <mergeCell ref="K6:K7"/>
    <mergeCell ref="L6:M6"/>
    <mergeCell ref="N6:N7"/>
    <mergeCell ref="A45:N45"/>
    <mergeCell ref="A46:N46"/>
    <mergeCell ref="A47:N47"/>
    <mergeCell ref="C6:C7"/>
    <mergeCell ref="D6:D7"/>
    <mergeCell ref="E6:F6"/>
    <mergeCell ref="G6:H6"/>
    <mergeCell ref="I6:I7"/>
    <mergeCell ref="J6:J7"/>
    <mergeCell ref="G50:H50"/>
    <mergeCell ref="I50:I51"/>
    <mergeCell ref="J50:J51"/>
    <mergeCell ref="K50:K51"/>
    <mergeCell ref="L50:M50"/>
    <mergeCell ref="N50:N51"/>
    <mergeCell ref="K48:N48"/>
    <mergeCell ref="A49:A51"/>
    <mergeCell ref="B49:B51"/>
    <mergeCell ref="C49:D49"/>
    <mergeCell ref="E49:H49"/>
    <mergeCell ref="I49:J49"/>
    <mergeCell ref="K49:N49"/>
    <mergeCell ref="C50:C51"/>
    <mergeCell ref="D50:D51"/>
    <mergeCell ref="E50:F50"/>
    <mergeCell ref="A89:N89"/>
    <mergeCell ref="A90:N90"/>
    <mergeCell ref="A91:N91"/>
    <mergeCell ref="K92:N92"/>
    <mergeCell ref="A93:A95"/>
    <mergeCell ref="B93:B95"/>
    <mergeCell ref="C93:D93"/>
    <mergeCell ref="E93:H93"/>
    <mergeCell ref="I93:J93"/>
    <mergeCell ref="K93:N93"/>
    <mergeCell ref="K94:K95"/>
    <mergeCell ref="L94:M94"/>
    <mergeCell ref="N94:N95"/>
    <mergeCell ref="A133:N133"/>
    <mergeCell ref="A134:N134"/>
    <mergeCell ref="A135:N135"/>
    <mergeCell ref="C94:C95"/>
    <mergeCell ref="D94:D95"/>
    <mergeCell ref="E94:F94"/>
    <mergeCell ref="G94:H94"/>
    <mergeCell ref="I94:I95"/>
    <mergeCell ref="J94:J95"/>
    <mergeCell ref="G138:H138"/>
    <mergeCell ref="I138:I139"/>
    <mergeCell ref="J138:J139"/>
    <mergeCell ref="K138:K139"/>
    <mergeCell ref="L138:M138"/>
    <mergeCell ref="N138:N139"/>
    <mergeCell ref="K136:N136"/>
    <mergeCell ref="A137:A139"/>
    <mergeCell ref="B137:B139"/>
    <mergeCell ref="C137:D137"/>
    <mergeCell ref="E137:H137"/>
    <mergeCell ref="I137:J137"/>
    <mergeCell ref="K137:N137"/>
    <mergeCell ref="C138:C139"/>
    <mergeCell ref="D138:D139"/>
    <mergeCell ref="E138:F138"/>
    <mergeCell ref="A177:N177"/>
    <mergeCell ref="A178:N178"/>
    <mergeCell ref="A179:N179"/>
    <mergeCell ref="K180:N180"/>
    <mergeCell ref="A181:A183"/>
    <mergeCell ref="B181:B183"/>
    <mergeCell ref="C181:D181"/>
    <mergeCell ref="E181:H181"/>
    <mergeCell ref="I181:J181"/>
    <mergeCell ref="K181:N181"/>
    <mergeCell ref="K182:K183"/>
    <mergeCell ref="L182:M182"/>
    <mergeCell ref="N182:N183"/>
    <mergeCell ref="A221:N221"/>
    <mergeCell ref="A222:N222"/>
    <mergeCell ref="A223:N223"/>
    <mergeCell ref="C182:C183"/>
    <mergeCell ref="D182:D183"/>
    <mergeCell ref="E182:F182"/>
    <mergeCell ref="G182:H182"/>
    <mergeCell ref="I182:I183"/>
    <mergeCell ref="J182:J183"/>
    <mergeCell ref="G226:H226"/>
    <mergeCell ref="I226:I227"/>
    <mergeCell ref="J226:J227"/>
    <mergeCell ref="K226:K227"/>
    <mergeCell ref="L226:M226"/>
    <mergeCell ref="N226:N227"/>
    <mergeCell ref="K224:N224"/>
    <mergeCell ref="A225:A227"/>
    <mergeCell ref="B225:B227"/>
    <mergeCell ref="C225:D225"/>
    <mergeCell ref="E225:H225"/>
    <mergeCell ref="I225:J225"/>
    <mergeCell ref="K225:N225"/>
    <mergeCell ref="C226:C227"/>
    <mergeCell ref="D226:D227"/>
    <mergeCell ref="E226:F226"/>
    <mergeCell ref="A265:N265"/>
    <mergeCell ref="A266:N266"/>
    <mergeCell ref="A267:N267"/>
    <mergeCell ref="K268:N268"/>
    <mergeCell ref="A269:A271"/>
    <mergeCell ref="B269:B271"/>
    <mergeCell ref="C269:D269"/>
    <mergeCell ref="E269:H269"/>
    <mergeCell ref="I269:J269"/>
    <mergeCell ref="K269:N269"/>
    <mergeCell ref="K270:K271"/>
    <mergeCell ref="L270:M270"/>
    <mergeCell ref="N270:N271"/>
    <mergeCell ref="A309:N309"/>
    <mergeCell ref="A310:N310"/>
    <mergeCell ref="A311:N311"/>
    <mergeCell ref="C270:C271"/>
    <mergeCell ref="D270:D271"/>
    <mergeCell ref="E270:F270"/>
    <mergeCell ref="G270:H270"/>
    <mergeCell ref="I270:I271"/>
    <mergeCell ref="J270:J271"/>
    <mergeCell ref="G314:H314"/>
    <mergeCell ref="I314:I315"/>
    <mergeCell ref="J314:J315"/>
    <mergeCell ref="K314:K315"/>
    <mergeCell ref="L314:M314"/>
    <mergeCell ref="N314:N315"/>
    <mergeCell ref="K312:N312"/>
    <mergeCell ref="A313:A315"/>
    <mergeCell ref="B313:B315"/>
    <mergeCell ref="C313:D313"/>
    <mergeCell ref="E313:H313"/>
    <mergeCell ref="I313:J313"/>
    <mergeCell ref="K313:N313"/>
    <mergeCell ref="C314:C315"/>
    <mergeCell ref="D314:D315"/>
    <mergeCell ref="E314:F314"/>
    <mergeCell ref="A353:N353"/>
    <mergeCell ref="A354:N354"/>
    <mergeCell ref="A355:N355"/>
    <mergeCell ref="K356:N356"/>
    <mergeCell ref="A357:A359"/>
    <mergeCell ref="B357:B359"/>
    <mergeCell ref="C357:D357"/>
    <mergeCell ref="E357:H357"/>
    <mergeCell ref="I357:J357"/>
    <mergeCell ref="K357:N357"/>
    <mergeCell ref="K358:K359"/>
    <mergeCell ref="L358:M358"/>
    <mergeCell ref="N358:N359"/>
    <mergeCell ref="A397:N397"/>
    <mergeCell ref="A398:N398"/>
    <mergeCell ref="A399:N399"/>
    <mergeCell ref="C358:C359"/>
    <mergeCell ref="D358:D359"/>
    <mergeCell ref="E358:F358"/>
    <mergeCell ref="G358:H358"/>
    <mergeCell ref="I358:I359"/>
    <mergeCell ref="J358:J359"/>
    <mergeCell ref="G402:H402"/>
    <mergeCell ref="I402:I403"/>
    <mergeCell ref="J402:J403"/>
    <mergeCell ref="K402:K403"/>
    <mergeCell ref="L402:M402"/>
    <mergeCell ref="N402:N403"/>
    <mergeCell ref="K400:N400"/>
    <mergeCell ref="A401:A403"/>
    <mergeCell ref="B401:B403"/>
    <mergeCell ref="C401:D401"/>
    <mergeCell ref="E401:H401"/>
    <mergeCell ref="I401:J401"/>
    <mergeCell ref="K401:N401"/>
    <mergeCell ref="C402:C403"/>
    <mergeCell ref="D402:D403"/>
    <mergeCell ref="E402:F402"/>
    <mergeCell ref="A441:N441"/>
    <mergeCell ref="A442:N442"/>
    <mergeCell ref="A443:N443"/>
    <mergeCell ref="K444:N444"/>
    <mergeCell ref="A445:A447"/>
    <mergeCell ref="B445:B447"/>
    <mergeCell ref="C445:D445"/>
    <mergeCell ref="E445:H445"/>
    <mergeCell ref="I445:J445"/>
    <mergeCell ref="K445:N445"/>
    <mergeCell ref="K446:K447"/>
    <mergeCell ref="L446:M446"/>
    <mergeCell ref="N446:N447"/>
    <mergeCell ref="A485:N485"/>
    <mergeCell ref="A486:N486"/>
    <mergeCell ref="A487:N487"/>
    <mergeCell ref="C446:C447"/>
    <mergeCell ref="D446:D447"/>
    <mergeCell ref="E446:F446"/>
    <mergeCell ref="G446:H446"/>
    <mergeCell ref="I446:I447"/>
    <mergeCell ref="J446:J447"/>
    <mergeCell ref="G490:H490"/>
    <mergeCell ref="I490:I491"/>
    <mergeCell ref="J490:J491"/>
    <mergeCell ref="K490:K491"/>
    <mergeCell ref="L490:M490"/>
    <mergeCell ref="N490:N491"/>
    <mergeCell ref="K488:N488"/>
    <mergeCell ref="A489:A491"/>
    <mergeCell ref="B489:B491"/>
    <mergeCell ref="C489:D489"/>
    <mergeCell ref="E489:H489"/>
    <mergeCell ref="I489:J489"/>
    <mergeCell ref="K489:N489"/>
    <mergeCell ref="C490:C491"/>
    <mergeCell ref="D490:D491"/>
    <mergeCell ref="E490:F490"/>
    <mergeCell ref="A529:N529"/>
    <mergeCell ref="A530:N530"/>
    <mergeCell ref="A531:N531"/>
    <mergeCell ref="K532:N532"/>
    <mergeCell ref="A533:A535"/>
    <mergeCell ref="B533:B535"/>
    <mergeCell ref="C533:D533"/>
    <mergeCell ref="E533:H533"/>
    <mergeCell ref="I533:J533"/>
    <mergeCell ref="K533:N533"/>
    <mergeCell ref="K534:K535"/>
    <mergeCell ref="L534:M534"/>
    <mergeCell ref="N534:N535"/>
    <mergeCell ref="A573:N573"/>
    <mergeCell ref="A574:N574"/>
    <mergeCell ref="A575:N575"/>
    <mergeCell ref="C534:C535"/>
    <mergeCell ref="D534:D535"/>
    <mergeCell ref="E534:F534"/>
    <mergeCell ref="G534:H534"/>
    <mergeCell ref="I534:I535"/>
    <mergeCell ref="J534:J535"/>
    <mergeCell ref="G578:H578"/>
    <mergeCell ref="I578:I579"/>
    <mergeCell ref="J578:J579"/>
    <mergeCell ref="K578:K579"/>
    <mergeCell ref="L578:M578"/>
    <mergeCell ref="N578:N579"/>
    <mergeCell ref="K576:N576"/>
    <mergeCell ref="A577:A579"/>
    <mergeCell ref="B577:B579"/>
    <mergeCell ref="C577:D577"/>
    <mergeCell ref="E577:H577"/>
    <mergeCell ref="I577:J577"/>
    <mergeCell ref="K577:N577"/>
    <mergeCell ref="C578:C579"/>
    <mergeCell ref="D578:D579"/>
    <mergeCell ref="E578:F578"/>
    <mergeCell ref="A617:N617"/>
    <mergeCell ref="A618:N618"/>
    <mergeCell ref="A619:N619"/>
    <mergeCell ref="K620:N620"/>
    <mergeCell ref="A621:A623"/>
    <mergeCell ref="B621:B623"/>
    <mergeCell ref="C621:D621"/>
    <mergeCell ref="E621:H621"/>
    <mergeCell ref="I621:J621"/>
    <mergeCell ref="K621:N621"/>
    <mergeCell ref="K622:K623"/>
    <mergeCell ref="L622:M622"/>
    <mergeCell ref="N622:N623"/>
    <mergeCell ref="A661:N661"/>
    <mergeCell ref="A662:N662"/>
    <mergeCell ref="A663:N663"/>
    <mergeCell ref="C622:C623"/>
    <mergeCell ref="D622:D623"/>
    <mergeCell ref="E622:F622"/>
    <mergeCell ref="G622:H622"/>
    <mergeCell ref="I622:I623"/>
    <mergeCell ref="J622:J623"/>
    <mergeCell ref="G666:H666"/>
    <mergeCell ref="I666:I667"/>
    <mergeCell ref="J666:J667"/>
    <mergeCell ref="K666:K667"/>
    <mergeCell ref="L666:M666"/>
    <mergeCell ref="N666:N667"/>
    <mergeCell ref="K664:N664"/>
    <mergeCell ref="A665:A667"/>
    <mergeCell ref="B665:B667"/>
    <mergeCell ref="C665:D665"/>
    <mergeCell ref="E665:H665"/>
    <mergeCell ref="I665:J665"/>
    <mergeCell ref="K665:N665"/>
    <mergeCell ref="C666:C667"/>
    <mergeCell ref="D666:D667"/>
    <mergeCell ref="E666:F666"/>
    <mergeCell ref="A705:N705"/>
    <mergeCell ref="A706:N706"/>
    <mergeCell ref="A707:N707"/>
    <mergeCell ref="K708:N708"/>
    <mergeCell ref="A709:A711"/>
    <mergeCell ref="B709:B711"/>
    <mergeCell ref="C709:D709"/>
    <mergeCell ref="E709:H709"/>
    <mergeCell ref="I709:J709"/>
    <mergeCell ref="K709:N709"/>
    <mergeCell ref="K710:K711"/>
    <mergeCell ref="L710:M710"/>
    <mergeCell ref="N710:N711"/>
    <mergeCell ref="A749:N749"/>
    <mergeCell ref="A750:N750"/>
    <mergeCell ref="A751:N751"/>
    <mergeCell ref="C710:C711"/>
    <mergeCell ref="D710:D711"/>
    <mergeCell ref="E710:F710"/>
    <mergeCell ref="G710:H710"/>
    <mergeCell ref="I710:I711"/>
    <mergeCell ref="J710:J711"/>
    <mergeCell ref="G754:H754"/>
    <mergeCell ref="I754:I755"/>
    <mergeCell ref="J754:J755"/>
    <mergeCell ref="K754:K755"/>
    <mergeCell ref="L754:M754"/>
    <mergeCell ref="N754:N755"/>
    <mergeCell ref="K752:N752"/>
    <mergeCell ref="A753:A755"/>
    <mergeCell ref="B753:B755"/>
    <mergeCell ref="C753:D753"/>
    <mergeCell ref="E753:H753"/>
    <mergeCell ref="I753:J753"/>
    <mergeCell ref="K753:N753"/>
    <mergeCell ref="C754:C755"/>
    <mergeCell ref="D754:D755"/>
    <mergeCell ref="E754:F754"/>
    <mergeCell ref="A793:N793"/>
    <mergeCell ref="A794:N794"/>
    <mergeCell ref="A795:N795"/>
    <mergeCell ref="K796:N796"/>
    <mergeCell ref="A797:A799"/>
    <mergeCell ref="B797:B799"/>
    <mergeCell ref="C797:D797"/>
    <mergeCell ref="E797:H797"/>
    <mergeCell ref="I797:J797"/>
    <mergeCell ref="K797:N797"/>
    <mergeCell ref="K798:K799"/>
    <mergeCell ref="L798:M798"/>
    <mergeCell ref="N798:N799"/>
    <mergeCell ref="A837:N837"/>
    <mergeCell ref="A838:N838"/>
    <mergeCell ref="A839:N839"/>
    <mergeCell ref="C798:C799"/>
    <mergeCell ref="D798:D799"/>
    <mergeCell ref="E798:F798"/>
    <mergeCell ref="G798:H798"/>
    <mergeCell ref="I798:I799"/>
    <mergeCell ref="J798:J799"/>
    <mergeCell ref="G842:H842"/>
    <mergeCell ref="I842:I843"/>
    <mergeCell ref="J842:J843"/>
    <mergeCell ref="K842:K843"/>
    <mergeCell ref="L842:M842"/>
    <mergeCell ref="N842:N843"/>
    <mergeCell ref="K840:N840"/>
    <mergeCell ref="A841:A843"/>
    <mergeCell ref="B841:B843"/>
    <mergeCell ref="C841:D841"/>
    <mergeCell ref="E841:H841"/>
    <mergeCell ref="I841:J841"/>
    <mergeCell ref="K841:N841"/>
    <mergeCell ref="C842:C843"/>
    <mergeCell ref="D842:D843"/>
    <mergeCell ref="E842:F842"/>
    <mergeCell ref="A881:N881"/>
    <mergeCell ref="A882:N882"/>
    <mergeCell ref="A883:N883"/>
    <mergeCell ref="K884:N884"/>
    <mergeCell ref="A885:A887"/>
    <mergeCell ref="B885:B887"/>
    <mergeCell ref="C885:D885"/>
    <mergeCell ref="E885:H885"/>
    <mergeCell ref="I885:J885"/>
    <mergeCell ref="K885:N885"/>
    <mergeCell ref="K886:K887"/>
    <mergeCell ref="L886:M886"/>
    <mergeCell ref="N886:N887"/>
    <mergeCell ref="A925:N925"/>
    <mergeCell ref="A926:N926"/>
    <mergeCell ref="A927:N927"/>
    <mergeCell ref="C886:C887"/>
    <mergeCell ref="D886:D887"/>
    <mergeCell ref="E886:F886"/>
    <mergeCell ref="G886:H886"/>
    <mergeCell ref="I886:I887"/>
    <mergeCell ref="J886:J887"/>
    <mergeCell ref="G930:H930"/>
    <mergeCell ref="I930:I931"/>
    <mergeCell ref="J930:J931"/>
    <mergeCell ref="K930:K931"/>
    <mergeCell ref="L930:M930"/>
    <mergeCell ref="N930:N931"/>
    <mergeCell ref="K928:N928"/>
    <mergeCell ref="A929:A931"/>
    <mergeCell ref="B929:B931"/>
    <mergeCell ref="C929:D929"/>
    <mergeCell ref="E929:H929"/>
    <mergeCell ref="I929:J929"/>
    <mergeCell ref="K929:N929"/>
    <mergeCell ref="C930:C931"/>
    <mergeCell ref="D930:D931"/>
    <mergeCell ref="E930:F930"/>
    <mergeCell ref="A969:N969"/>
    <mergeCell ref="A970:N970"/>
    <mergeCell ref="A971:N971"/>
    <mergeCell ref="K972:N972"/>
    <mergeCell ref="A973:A975"/>
    <mergeCell ref="B973:B975"/>
    <mergeCell ref="C973:D973"/>
    <mergeCell ref="E973:H973"/>
    <mergeCell ref="I973:J973"/>
    <mergeCell ref="K973:N973"/>
    <mergeCell ref="K974:K975"/>
    <mergeCell ref="L974:M974"/>
    <mergeCell ref="N974:N975"/>
    <mergeCell ref="A1013:N1013"/>
    <mergeCell ref="A1014:N1014"/>
    <mergeCell ref="A1015:N1015"/>
    <mergeCell ref="C974:C975"/>
    <mergeCell ref="D974:D975"/>
    <mergeCell ref="E974:F974"/>
    <mergeCell ref="G974:H974"/>
    <mergeCell ref="I974:I975"/>
    <mergeCell ref="J974:J975"/>
    <mergeCell ref="G1018:H1018"/>
    <mergeCell ref="I1018:I1019"/>
    <mergeCell ref="J1018:J1019"/>
    <mergeCell ref="K1018:K1019"/>
    <mergeCell ref="L1018:M1018"/>
    <mergeCell ref="N1018:N1019"/>
    <mergeCell ref="K1016:N1016"/>
    <mergeCell ref="A1017:A1019"/>
    <mergeCell ref="B1017:B1019"/>
    <mergeCell ref="C1017:D1017"/>
    <mergeCell ref="E1017:H1017"/>
    <mergeCell ref="I1017:J1017"/>
    <mergeCell ref="K1017:N1017"/>
    <mergeCell ref="C1018:C1019"/>
    <mergeCell ref="D1018:D1019"/>
    <mergeCell ref="E1018:F1018"/>
    <mergeCell ref="A1057:N1057"/>
    <mergeCell ref="A1058:N1058"/>
    <mergeCell ref="A1059:N1059"/>
    <mergeCell ref="K1060:N1060"/>
    <mergeCell ref="A1061:A1063"/>
    <mergeCell ref="B1061:B1063"/>
    <mergeCell ref="C1061:D1061"/>
    <mergeCell ref="E1061:H1061"/>
    <mergeCell ref="I1061:J1061"/>
    <mergeCell ref="K1061:N1061"/>
    <mergeCell ref="K1062:K1063"/>
    <mergeCell ref="L1062:M1062"/>
    <mergeCell ref="N1062:N1063"/>
    <mergeCell ref="A1101:N1101"/>
    <mergeCell ref="A1102:N1102"/>
    <mergeCell ref="A1103:N1103"/>
    <mergeCell ref="C1062:C1063"/>
    <mergeCell ref="D1062:D1063"/>
    <mergeCell ref="E1062:F1062"/>
    <mergeCell ref="G1062:H1062"/>
    <mergeCell ref="I1062:I1063"/>
    <mergeCell ref="J1062:J1063"/>
    <mergeCell ref="G1106:H1106"/>
    <mergeCell ref="I1106:I1107"/>
    <mergeCell ref="J1106:J1107"/>
    <mergeCell ref="K1106:K1107"/>
    <mergeCell ref="L1106:M1106"/>
    <mergeCell ref="N1106:N1107"/>
    <mergeCell ref="K1104:N1104"/>
    <mergeCell ref="A1105:A1107"/>
    <mergeCell ref="B1105:B1107"/>
    <mergeCell ref="C1105:D1105"/>
    <mergeCell ref="E1105:H1105"/>
    <mergeCell ref="I1105:J1105"/>
    <mergeCell ref="K1105:N1105"/>
    <mergeCell ref="C1106:C1107"/>
    <mergeCell ref="D1106:D1107"/>
    <mergeCell ref="E1106:F1106"/>
    <mergeCell ref="A1145:N1145"/>
    <mergeCell ref="A1146:N1146"/>
    <mergeCell ref="A1147:N1147"/>
    <mergeCell ref="K1148:N1148"/>
    <mergeCell ref="A1149:A1151"/>
    <mergeCell ref="B1149:B1151"/>
    <mergeCell ref="C1149:D1149"/>
    <mergeCell ref="E1149:H1149"/>
    <mergeCell ref="I1149:J1149"/>
    <mergeCell ref="K1149:N1149"/>
    <mergeCell ref="K1150:K1151"/>
    <mergeCell ref="L1150:M1150"/>
    <mergeCell ref="N1150:N1151"/>
    <mergeCell ref="A1189:N1189"/>
    <mergeCell ref="A1190:N1190"/>
    <mergeCell ref="A1191:N1191"/>
    <mergeCell ref="C1150:C1151"/>
    <mergeCell ref="D1150:D1151"/>
    <mergeCell ref="E1150:F1150"/>
    <mergeCell ref="G1150:H1150"/>
    <mergeCell ref="I1150:I1151"/>
    <mergeCell ref="J1150:J1151"/>
    <mergeCell ref="G1194:H1194"/>
    <mergeCell ref="I1194:I1195"/>
    <mergeCell ref="J1194:J1195"/>
    <mergeCell ref="K1194:K1195"/>
    <mergeCell ref="L1194:M1194"/>
    <mergeCell ref="N1194:N1195"/>
    <mergeCell ref="K1192:N1192"/>
    <mergeCell ref="A1193:A1195"/>
    <mergeCell ref="B1193:B1195"/>
    <mergeCell ref="C1193:D1193"/>
    <mergeCell ref="E1193:H1193"/>
    <mergeCell ref="I1193:J1193"/>
    <mergeCell ref="K1193:N1193"/>
    <mergeCell ref="C1194:C1195"/>
    <mergeCell ref="D1194:D1195"/>
    <mergeCell ref="E1194:F1194"/>
    <mergeCell ref="A1233:N1233"/>
    <mergeCell ref="A1234:N1234"/>
    <mergeCell ref="A1235:N1235"/>
    <mergeCell ref="K1236:N1236"/>
    <mergeCell ref="A1237:A1239"/>
    <mergeCell ref="B1237:B1239"/>
    <mergeCell ref="C1237:D1237"/>
    <mergeCell ref="E1237:H1237"/>
    <mergeCell ref="I1237:J1237"/>
    <mergeCell ref="K1237:N1237"/>
    <mergeCell ref="K1238:K1239"/>
    <mergeCell ref="L1238:M1238"/>
    <mergeCell ref="N1238:N1239"/>
    <mergeCell ref="A1277:N1277"/>
    <mergeCell ref="A1278:N1278"/>
    <mergeCell ref="A1279:N1279"/>
    <mergeCell ref="C1238:C1239"/>
    <mergeCell ref="D1238:D1239"/>
    <mergeCell ref="E1238:F1238"/>
    <mergeCell ref="G1238:H1238"/>
    <mergeCell ref="I1238:I1239"/>
    <mergeCell ref="J1238:J1239"/>
    <mergeCell ref="G1282:H1282"/>
    <mergeCell ref="I1282:I1283"/>
    <mergeCell ref="J1282:J1283"/>
    <mergeCell ref="K1282:K1283"/>
    <mergeCell ref="L1282:M1282"/>
    <mergeCell ref="N1282:N1283"/>
    <mergeCell ref="K1280:N1280"/>
    <mergeCell ref="A1281:A1283"/>
    <mergeCell ref="B1281:B1283"/>
    <mergeCell ref="C1281:D1281"/>
    <mergeCell ref="E1281:H1281"/>
    <mergeCell ref="I1281:J1281"/>
    <mergeCell ref="K1281:N1281"/>
    <mergeCell ref="C1282:C1283"/>
    <mergeCell ref="D1282:D1283"/>
    <mergeCell ref="E1282:F1282"/>
    <mergeCell ref="A1321:N1321"/>
    <mergeCell ref="A1322:N1322"/>
    <mergeCell ref="A1323:N1323"/>
    <mergeCell ref="K1324:N1324"/>
    <mergeCell ref="A1325:A1327"/>
    <mergeCell ref="B1325:B1327"/>
    <mergeCell ref="C1325:D1325"/>
    <mergeCell ref="E1325:H1325"/>
    <mergeCell ref="I1325:J1325"/>
    <mergeCell ref="K1325:N1325"/>
    <mergeCell ref="K1326:K1327"/>
    <mergeCell ref="L1326:M1326"/>
    <mergeCell ref="N1326:N1327"/>
    <mergeCell ref="A1365:N1365"/>
    <mergeCell ref="A1366:N1366"/>
    <mergeCell ref="A1367:N1367"/>
    <mergeCell ref="C1326:C1327"/>
    <mergeCell ref="D1326:D1327"/>
    <mergeCell ref="E1326:F1326"/>
    <mergeCell ref="G1326:H1326"/>
    <mergeCell ref="I1326:I1327"/>
    <mergeCell ref="J1326:J1327"/>
    <mergeCell ref="G1370:H1370"/>
    <mergeCell ref="I1370:I1371"/>
    <mergeCell ref="J1370:J1371"/>
    <mergeCell ref="K1370:K1371"/>
    <mergeCell ref="L1370:M1370"/>
    <mergeCell ref="N1370:N1371"/>
    <mergeCell ref="K1368:N1368"/>
    <mergeCell ref="A1369:A1371"/>
    <mergeCell ref="B1369:B1371"/>
    <mergeCell ref="C1369:D1369"/>
    <mergeCell ref="E1369:H1369"/>
    <mergeCell ref="I1369:J1369"/>
    <mergeCell ref="K1369:N1369"/>
    <mergeCell ref="C1370:C1371"/>
    <mergeCell ref="D1370:D1371"/>
    <mergeCell ref="E1370:F1370"/>
    <mergeCell ref="A1409:N1409"/>
    <mergeCell ref="A1410:N1410"/>
    <mergeCell ref="A1411:N1411"/>
    <mergeCell ref="K1412:N1412"/>
    <mergeCell ref="A1413:A1415"/>
    <mergeCell ref="B1413:B1415"/>
    <mergeCell ref="C1413:D1413"/>
    <mergeCell ref="E1413:H1413"/>
    <mergeCell ref="I1413:J1413"/>
    <mergeCell ref="K1413:N1413"/>
    <mergeCell ref="K1414:K1415"/>
    <mergeCell ref="L1414:M1414"/>
    <mergeCell ref="N1414:N1415"/>
    <mergeCell ref="A1453:N1453"/>
    <mergeCell ref="A1454:N1454"/>
    <mergeCell ref="A1455:N1455"/>
    <mergeCell ref="C1414:C1415"/>
    <mergeCell ref="D1414:D1415"/>
    <mergeCell ref="E1414:F1414"/>
    <mergeCell ref="G1414:H1414"/>
    <mergeCell ref="I1414:I1415"/>
    <mergeCell ref="J1414:J1415"/>
    <mergeCell ref="G1458:H1458"/>
    <mergeCell ref="I1458:I1459"/>
    <mergeCell ref="J1458:J1459"/>
    <mergeCell ref="K1458:K1459"/>
    <mergeCell ref="L1458:M1458"/>
    <mergeCell ref="N1458:N1459"/>
    <mergeCell ref="K1456:N1456"/>
    <mergeCell ref="A1457:A1459"/>
    <mergeCell ref="B1457:B1459"/>
    <mergeCell ref="C1457:D1457"/>
    <mergeCell ref="E1457:H1457"/>
    <mergeCell ref="I1457:J1457"/>
    <mergeCell ref="K1457:N1457"/>
    <mergeCell ref="C1458:C1459"/>
    <mergeCell ref="D1458:D1459"/>
    <mergeCell ref="E1458:F1458"/>
    <mergeCell ref="A1497:N1497"/>
    <mergeCell ref="A1498:N1498"/>
    <mergeCell ref="A1499:N1499"/>
    <mergeCell ref="K1500:N1500"/>
    <mergeCell ref="A1501:A1503"/>
    <mergeCell ref="B1501:B1503"/>
    <mergeCell ref="C1501:D1501"/>
    <mergeCell ref="E1501:H1501"/>
    <mergeCell ref="I1501:J1501"/>
    <mergeCell ref="K1501:N1501"/>
    <mergeCell ref="K1502:K1503"/>
    <mergeCell ref="L1502:M1502"/>
    <mergeCell ref="N1502:N1503"/>
    <mergeCell ref="A1541:N1541"/>
    <mergeCell ref="A1542:N1542"/>
    <mergeCell ref="A1543:N1543"/>
    <mergeCell ref="C1502:C1503"/>
    <mergeCell ref="D1502:D1503"/>
    <mergeCell ref="E1502:F1502"/>
    <mergeCell ref="G1502:H1502"/>
    <mergeCell ref="I1502:I1503"/>
    <mergeCell ref="J1502:J1503"/>
    <mergeCell ref="G1546:H1546"/>
    <mergeCell ref="I1546:I1547"/>
    <mergeCell ref="J1546:J1547"/>
    <mergeCell ref="K1546:K1547"/>
    <mergeCell ref="L1546:M1546"/>
    <mergeCell ref="N1546:N1547"/>
    <mergeCell ref="K1544:N1544"/>
    <mergeCell ref="A1545:A1547"/>
    <mergeCell ref="B1545:B1547"/>
    <mergeCell ref="C1545:D1545"/>
    <mergeCell ref="E1545:H1545"/>
    <mergeCell ref="I1545:J1545"/>
    <mergeCell ref="K1545:N1545"/>
    <mergeCell ref="C1546:C1547"/>
    <mergeCell ref="D1546:D1547"/>
    <mergeCell ref="E1546:F1546"/>
    <mergeCell ref="A1585:N1585"/>
    <mergeCell ref="A1586:N1586"/>
    <mergeCell ref="A1587:N1587"/>
    <mergeCell ref="K1588:N1588"/>
    <mergeCell ref="A1589:A1591"/>
    <mergeCell ref="B1589:B1591"/>
    <mergeCell ref="C1589:D1589"/>
    <mergeCell ref="E1589:H1589"/>
    <mergeCell ref="I1589:J1589"/>
    <mergeCell ref="K1589:N1589"/>
    <mergeCell ref="K1590:K1591"/>
    <mergeCell ref="L1590:M1590"/>
    <mergeCell ref="N1590:N1591"/>
    <mergeCell ref="A1629:N1629"/>
    <mergeCell ref="A1630:N1630"/>
    <mergeCell ref="A1631:N1631"/>
    <mergeCell ref="C1590:C1591"/>
    <mergeCell ref="D1590:D1591"/>
    <mergeCell ref="E1590:F1590"/>
    <mergeCell ref="G1590:H1590"/>
    <mergeCell ref="I1590:I1591"/>
    <mergeCell ref="J1590:J1591"/>
    <mergeCell ref="G1634:H1634"/>
    <mergeCell ref="I1634:I1635"/>
    <mergeCell ref="J1634:J1635"/>
    <mergeCell ref="K1634:K1635"/>
    <mergeCell ref="L1634:M1634"/>
    <mergeCell ref="N1634:N1635"/>
    <mergeCell ref="K1632:N1632"/>
    <mergeCell ref="A1633:A1635"/>
    <mergeCell ref="B1633:B1635"/>
    <mergeCell ref="C1633:D1633"/>
    <mergeCell ref="E1633:H1633"/>
    <mergeCell ref="I1633:J1633"/>
    <mergeCell ref="K1633:N1633"/>
    <mergeCell ref="C1634:C1635"/>
    <mergeCell ref="D1634:D1635"/>
    <mergeCell ref="E1634:F1634"/>
    <mergeCell ref="A1673:N1673"/>
    <mergeCell ref="A1674:N1674"/>
    <mergeCell ref="A1675:N1675"/>
    <mergeCell ref="K1676:N1676"/>
    <mergeCell ref="A1677:A1679"/>
    <mergeCell ref="B1677:B1679"/>
    <mergeCell ref="C1677:D1677"/>
    <mergeCell ref="E1677:H1677"/>
    <mergeCell ref="I1677:J1677"/>
    <mergeCell ref="K1677:N1677"/>
    <mergeCell ref="K1678:K1679"/>
    <mergeCell ref="L1678:M1678"/>
    <mergeCell ref="N1678:N1679"/>
    <mergeCell ref="A1717:N1717"/>
    <mergeCell ref="A1718:N1718"/>
    <mergeCell ref="A1719:N1719"/>
    <mergeCell ref="C1678:C1679"/>
    <mergeCell ref="D1678:D1679"/>
    <mergeCell ref="E1678:F1678"/>
    <mergeCell ref="G1678:H1678"/>
    <mergeCell ref="I1678:I1679"/>
    <mergeCell ref="J1678:J1679"/>
    <mergeCell ref="G1722:H1722"/>
    <mergeCell ref="I1722:I1723"/>
    <mergeCell ref="J1722:J1723"/>
    <mergeCell ref="K1722:K1723"/>
    <mergeCell ref="L1722:M1722"/>
    <mergeCell ref="N1722:N1723"/>
    <mergeCell ref="K1720:N1720"/>
    <mergeCell ref="A1721:A1723"/>
    <mergeCell ref="B1721:B1723"/>
    <mergeCell ref="C1721:D1721"/>
    <mergeCell ref="E1721:H1721"/>
    <mergeCell ref="I1721:J1721"/>
    <mergeCell ref="K1721:N1721"/>
    <mergeCell ref="C1722:C1723"/>
    <mergeCell ref="D1722:D1723"/>
    <mergeCell ref="E1722:F1722"/>
    <mergeCell ref="A1761:N1761"/>
    <mergeCell ref="A1762:N1762"/>
    <mergeCell ref="A1763:N1763"/>
    <mergeCell ref="K1764:N1764"/>
    <mergeCell ref="A1765:A1767"/>
    <mergeCell ref="B1765:B1767"/>
    <mergeCell ref="C1765:D1765"/>
    <mergeCell ref="E1765:H1765"/>
    <mergeCell ref="I1765:J1765"/>
    <mergeCell ref="K1765:N1765"/>
    <mergeCell ref="K1766:K1767"/>
    <mergeCell ref="L1766:M1766"/>
    <mergeCell ref="N1766:N1767"/>
    <mergeCell ref="A1805:N1805"/>
    <mergeCell ref="A1806:N1806"/>
    <mergeCell ref="A1807:N1807"/>
    <mergeCell ref="C1766:C1767"/>
    <mergeCell ref="D1766:D1767"/>
    <mergeCell ref="E1766:F1766"/>
    <mergeCell ref="G1766:H1766"/>
    <mergeCell ref="I1766:I1767"/>
    <mergeCell ref="J1766:J1767"/>
    <mergeCell ref="G1810:H1810"/>
    <mergeCell ref="I1810:I1811"/>
    <mergeCell ref="J1810:J1811"/>
    <mergeCell ref="K1810:K1811"/>
    <mergeCell ref="L1810:M1810"/>
    <mergeCell ref="N1810:N1811"/>
    <mergeCell ref="K1808:N1808"/>
    <mergeCell ref="A1809:A1811"/>
    <mergeCell ref="B1809:B1811"/>
    <mergeCell ref="C1809:D1809"/>
    <mergeCell ref="E1809:H1809"/>
    <mergeCell ref="I1809:J1809"/>
    <mergeCell ref="K1809:N1809"/>
    <mergeCell ref="C1810:C1811"/>
    <mergeCell ref="D1810:D1811"/>
    <mergeCell ref="E1810:F1810"/>
    <mergeCell ref="A1849:N1849"/>
    <mergeCell ref="A1850:N1850"/>
    <mergeCell ref="A1851:N1851"/>
    <mergeCell ref="K1852:N1852"/>
    <mergeCell ref="A1853:A1855"/>
    <mergeCell ref="B1853:B1855"/>
    <mergeCell ref="C1853:D1853"/>
    <mergeCell ref="E1853:H1853"/>
    <mergeCell ref="I1853:J1853"/>
    <mergeCell ref="K1853:N1853"/>
    <mergeCell ref="K1854:K1855"/>
    <mergeCell ref="L1854:M1854"/>
    <mergeCell ref="N1854:N1855"/>
    <mergeCell ref="A1893:N1893"/>
    <mergeCell ref="A1894:N1894"/>
    <mergeCell ref="A1895:N1895"/>
    <mergeCell ref="C1854:C1855"/>
    <mergeCell ref="D1854:D1855"/>
    <mergeCell ref="E1854:F1854"/>
    <mergeCell ref="G1854:H1854"/>
    <mergeCell ref="I1854:I1855"/>
    <mergeCell ref="J1854:J1855"/>
    <mergeCell ref="G1898:H1898"/>
    <mergeCell ref="I1898:I1899"/>
    <mergeCell ref="J1898:J1899"/>
    <mergeCell ref="K1898:K1899"/>
    <mergeCell ref="L1898:M1898"/>
    <mergeCell ref="N1898:N1899"/>
    <mergeCell ref="K1896:N1896"/>
    <mergeCell ref="A1897:A1899"/>
    <mergeCell ref="B1897:B1899"/>
    <mergeCell ref="C1897:D1897"/>
    <mergeCell ref="E1897:H1897"/>
    <mergeCell ref="I1897:J1897"/>
    <mergeCell ref="K1897:N1897"/>
    <mergeCell ref="C1898:C1899"/>
    <mergeCell ref="D1898:D1899"/>
    <mergeCell ref="E1898:F1898"/>
    <mergeCell ref="A1937:N1937"/>
    <mergeCell ref="A1938:N1938"/>
    <mergeCell ref="A1939:N1939"/>
    <mergeCell ref="K1940:N1940"/>
    <mergeCell ref="A1941:A1943"/>
    <mergeCell ref="B1941:B1943"/>
    <mergeCell ref="C1941:D1941"/>
    <mergeCell ref="E1941:H1941"/>
    <mergeCell ref="I1941:J1941"/>
    <mergeCell ref="K1941:N1941"/>
    <mergeCell ref="K1942:K1943"/>
    <mergeCell ref="L1942:M1942"/>
    <mergeCell ref="N1942:N1943"/>
    <mergeCell ref="A1981:N1981"/>
    <mergeCell ref="A1982:N1982"/>
    <mergeCell ref="A1983:N1983"/>
    <mergeCell ref="C1942:C1943"/>
    <mergeCell ref="D1942:D1943"/>
    <mergeCell ref="E1942:F1942"/>
    <mergeCell ref="G1942:H1942"/>
    <mergeCell ref="I1942:I1943"/>
    <mergeCell ref="J1942:J1943"/>
    <mergeCell ref="G1986:H1986"/>
    <mergeCell ref="I1986:I1987"/>
    <mergeCell ref="J1986:J1987"/>
    <mergeCell ref="K1986:K1987"/>
    <mergeCell ref="L1986:M1986"/>
    <mergeCell ref="N1986:N1987"/>
    <mergeCell ref="K1984:N1984"/>
    <mergeCell ref="A1985:A1987"/>
    <mergeCell ref="B1985:B1987"/>
    <mergeCell ref="C1985:D1985"/>
    <mergeCell ref="E1985:H1985"/>
    <mergeCell ref="I1985:J1985"/>
    <mergeCell ref="K1985:N1985"/>
    <mergeCell ref="C1986:C1987"/>
    <mergeCell ref="D1986:D1987"/>
    <mergeCell ref="E1986:F1986"/>
    <mergeCell ref="A2025:N2025"/>
    <mergeCell ref="A2026:N2026"/>
    <mergeCell ref="A2027:N2027"/>
    <mergeCell ref="K2028:N2028"/>
    <mergeCell ref="A2029:A2031"/>
    <mergeCell ref="B2029:B2031"/>
    <mergeCell ref="C2029:D2029"/>
    <mergeCell ref="E2029:H2029"/>
    <mergeCell ref="I2029:J2029"/>
    <mergeCell ref="K2029:N2029"/>
    <mergeCell ref="K2030:K2031"/>
    <mergeCell ref="L2030:M2030"/>
    <mergeCell ref="N2030:N2031"/>
    <mergeCell ref="A2069:N2069"/>
    <mergeCell ref="A2070:N2070"/>
    <mergeCell ref="A2071:N2071"/>
    <mergeCell ref="C2030:C2031"/>
    <mergeCell ref="D2030:D2031"/>
    <mergeCell ref="E2030:F2030"/>
    <mergeCell ref="G2030:H2030"/>
    <mergeCell ref="I2030:I2031"/>
    <mergeCell ref="J2030:J2031"/>
    <mergeCell ref="G2074:H2074"/>
    <mergeCell ref="I2074:I2075"/>
    <mergeCell ref="J2074:J2075"/>
    <mergeCell ref="K2074:K2075"/>
    <mergeCell ref="L2074:M2074"/>
    <mergeCell ref="N2074:N2075"/>
    <mergeCell ref="K2072:N2072"/>
    <mergeCell ref="A2073:A2075"/>
    <mergeCell ref="B2073:B2075"/>
    <mergeCell ref="C2073:D2073"/>
    <mergeCell ref="E2073:H2073"/>
    <mergeCell ref="I2073:J2073"/>
    <mergeCell ref="K2073:N2073"/>
    <mergeCell ref="C2074:C2075"/>
    <mergeCell ref="D2074:D2075"/>
    <mergeCell ref="E2074:F2074"/>
    <mergeCell ref="A2113:N2113"/>
    <mergeCell ref="A2114:N2114"/>
    <mergeCell ref="A2115:N2115"/>
    <mergeCell ref="K2116:N2116"/>
    <mergeCell ref="A2117:A2119"/>
    <mergeCell ref="B2117:B2119"/>
    <mergeCell ref="C2117:D2117"/>
    <mergeCell ref="E2117:H2117"/>
    <mergeCell ref="I2117:J2117"/>
    <mergeCell ref="K2117:N2117"/>
    <mergeCell ref="K2118:K2119"/>
    <mergeCell ref="L2118:M2118"/>
    <mergeCell ref="N2118:N2119"/>
    <mergeCell ref="A2157:N2157"/>
    <mergeCell ref="A2158:N2158"/>
    <mergeCell ref="A2159:N2159"/>
    <mergeCell ref="C2118:C2119"/>
    <mergeCell ref="D2118:D2119"/>
    <mergeCell ref="E2118:F2118"/>
    <mergeCell ref="G2118:H2118"/>
    <mergeCell ref="I2118:I2119"/>
    <mergeCell ref="J2118:J2119"/>
    <mergeCell ref="G2162:H2162"/>
    <mergeCell ref="I2162:I2163"/>
    <mergeCell ref="J2162:J2163"/>
    <mergeCell ref="K2162:K2163"/>
    <mergeCell ref="L2162:M2162"/>
    <mergeCell ref="N2162:N2163"/>
    <mergeCell ref="K2160:N2160"/>
    <mergeCell ref="A2161:A2163"/>
    <mergeCell ref="B2161:B2163"/>
    <mergeCell ref="C2161:D2161"/>
    <mergeCell ref="E2161:H2161"/>
    <mergeCell ref="I2161:J2161"/>
    <mergeCell ref="K2161:N2161"/>
    <mergeCell ref="C2162:C2163"/>
    <mergeCell ref="D2162:D2163"/>
    <mergeCell ref="E2162:F2162"/>
    <mergeCell ref="A2201:N2201"/>
    <mergeCell ref="A2202:N2202"/>
    <mergeCell ref="A2203:N2203"/>
    <mergeCell ref="K2204:N2204"/>
    <mergeCell ref="A2205:A2207"/>
    <mergeCell ref="B2205:B2207"/>
    <mergeCell ref="C2205:D2205"/>
    <mergeCell ref="E2205:H2205"/>
    <mergeCell ref="I2205:J2205"/>
    <mergeCell ref="K2205:N2205"/>
    <mergeCell ref="K2206:K2207"/>
    <mergeCell ref="L2206:M2206"/>
    <mergeCell ref="N2206:N2207"/>
    <mergeCell ref="A2245:N2245"/>
    <mergeCell ref="A2246:N2246"/>
    <mergeCell ref="A2247:N2247"/>
    <mergeCell ref="C2206:C2207"/>
    <mergeCell ref="D2206:D2207"/>
    <mergeCell ref="E2206:F2206"/>
    <mergeCell ref="G2206:H2206"/>
    <mergeCell ref="I2206:I2207"/>
    <mergeCell ref="J2206:J2207"/>
    <mergeCell ref="G2250:H2250"/>
    <mergeCell ref="I2250:I2251"/>
    <mergeCell ref="J2250:J2251"/>
    <mergeCell ref="K2250:K2251"/>
    <mergeCell ref="L2250:M2250"/>
    <mergeCell ref="N2250:N2251"/>
    <mergeCell ref="K2248:N2248"/>
    <mergeCell ref="A2249:A2251"/>
    <mergeCell ref="B2249:B2251"/>
    <mergeCell ref="C2249:D2249"/>
    <mergeCell ref="E2249:H2249"/>
    <mergeCell ref="I2249:J2249"/>
    <mergeCell ref="K2249:N2249"/>
    <mergeCell ref="C2250:C2251"/>
    <mergeCell ref="D2250:D2251"/>
    <mergeCell ref="E2250:F2250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rowBreaks count="33" manualBreakCount="33">
    <brk id="44" max="16383" man="1"/>
    <brk id="88" max="16383" man="1"/>
    <brk id="132" max="16383" man="1"/>
    <brk id="176" max="16383" man="1"/>
    <brk id="220" max="16383" man="1"/>
    <brk id="264" max="16383" man="1"/>
    <brk id="308" max="16383" man="1"/>
    <brk id="352" max="16383" man="1"/>
    <brk id="396" max="16383" man="1"/>
    <brk id="440" max="16383" man="1"/>
    <brk id="484" max="16383" man="1"/>
    <brk id="528" max="16383" man="1"/>
    <brk id="572" max="16383" man="1"/>
    <brk id="616" max="16383" man="1"/>
    <brk id="660" max="16383" man="1"/>
    <brk id="704" max="16383" man="1"/>
    <brk id="748" max="16383" man="1"/>
    <brk id="792" max="16383" man="1"/>
    <brk id="836" max="16383" man="1"/>
    <brk id="880" max="16383" man="1"/>
    <brk id="924" max="16383" man="1"/>
    <brk id="968" max="16383" man="1"/>
    <brk id="1012" max="16383" man="1"/>
    <brk id="1056" max="16383" man="1"/>
    <brk id="1100" max="16383" man="1"/>
    <brk id="1188" max="16383" man="1"/>
    <brk id="1232" max="16383" man="1"/>
    <brk id="1276" max="16383" man="1"/>
    <brk id="1320" max="16383" man="1"/>
    <brk id="1364" max="16383" man="1"/>
    <brk id="1408" max="16383" man="1"/>
    <brk id="1496" max="16383" man="1"/>
    <brk id="22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2"/>
  <sheetViews>
    <sheetView zoomScaleNormal="100" workbookViewId="0">
      <pane xSplit="2" ySplit="7" topLeftCell="AB8" activePane="bottomRight" state="frozen"/>
      <selection activeCell="C17" sqref="C17"/>
      <selection pane="topRight" activeCell="C17" sqref="C17"/>
      <selection pane="bottomLeft" activeCell="C17" sqref="C17"/>
      <selection pane="bottomRight" activeCell="L8" sqref="L8"/>
    </sheetView>
  </sheetViews>
  <sheetFormatPr defaultRowHeight="12.75" x14ac:dyDescent="0.2"/>
  <cols>
    <col min="1" max="1" width="5.7109375" style="15" customWidth="1"/>
    <col min="2" max="2" width="14.7109375" style="15" customWidth="1"/>
    <col min="3" max="4" width="8.7109375" style="15" hidden="1" customWidth="1"/>
    <col min="5" max="5" width="5.7109375" style="15" hidden="1" customWidth="1"/>
    <col min="6" max="7" width="8.7109375" style="15" hidden="1" customWidth="1"/>
    <col min="8" max="8" width="5.7109375" style="15" hidden="1" customWidth="1"/>
    <col min="9" max="10" width="8.7109375" style="15" hidden="1" customWidth="1"/>
    <col min="11" max="11" width="5.7109375" style="15" hidden="1" customWidth="1"/>
    <col min="12" max="14" width="8.7109375" style="15" customWidth="1"/>
    <col min="15" max="15" width="5.7109375" style="15" customWidth="1"/>
    <col min="16" max="18" width="8.7109375" style="15" customWidth="1"/>
    <col min="19" max="19" width="5.7109375" style="15" customWidth="1"/>
    <col min="20" max="22" width="8.7109375" style="15" customWidth="1"/>
    <col min="23" max="23" width="5.7109375" style="15" customWidth="1"/>
    <col min="24" max="26" width="8.7109375" style="15" customWidth="1"/>
    <col min="27" max="27" width="5.7109375" style="15" customWidth="1"/>
    <col min="28" max="30" width="8.7109375" style="15" customWidth="1"/>
    <col min="31" max="31" width="5.7109375" style="15" customWidth="1"/>
    <col min="32" max="34" width="8.7109375" style="15" customWidth="1"/>
    <col min="35" max="35" width="5.7109375" style="15" customWidth="1"/>
    <col min="36" max="38" width="8.7109375" style="15" customWidth="1"/>
    <col min="39" max="39" width="5.7109375" style="15" customWidth="1"/>
    <col min="40" max="42" width="8.7109375" style="15" customWidth="1"/>
    <col min="43" max="43" width="5.7109375" style="15" customWidth="1"/>
    <col min="44" max="46" width="8.7109375" style="15" customWidth="1"/>
    <col min="47" max="47" width="5.7109375" style="15" customWidth="1"/>
    <col min="48" max="86" width="10.7109375" style="15" customWidth="1"/>
    <col min="87" max="16384" width="9.140625" style="15"/>
  </cols>
  <sheetData>
    <row r="1" spans="1:47" x14ac:dyDescent="0.2">
      <c r="A1" s="14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47" x14ac:dyDescent="0.2">
      <c r="A3" s="17" t="s">
        <v>122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5" spans="1:47" x14ac:dyDescent="0.2">
      <c r="AA5" s="18"/>
      <c r="AB5" s="18"/>
      <c r="AE5" s="18"/>
      <c r="AF5" s="18"/>
      <c r="AM5" s="18"/>
      <c r="AN5" s="18"/>
      <c r="AQ5" s="18"/>
      <c r="AU5" s="18" t="s">
        <v>123</v>
      </c>
    </row>
    <row r="6" spans="1:47" ht="15" customHeight="1" x14ac:dyDescent="0.2">
      <c r="A6" s="134" t="s">
        <v>124</v>
      </c>
      <c r="B6" s="134" t="s">
        <v>125</v>
      </c>
      <c r="C6" s="136" t="s">
        <v>126</v>
      </c>
      <c r="D6" s="136"/>
      <c r="E6" s="136"/>
      <c r="F6" s="136" t="s">
        <v>127</v>
      </c>
      <c r="G6" s="136"/>
      <c r="H6" s="136"/>
      <c r="I6" s="136" t="s">
        <v>128</v>
      </c>
      <c r="J6" s="136"/>
      <c r="K6" s="136"/>
      <c r="L6" s="131" t="s">
        <v>127</v>
      </c>
      <c r="M6" s="132"/>
      <c r="N6" s="132"/>
      <c r="O6" s="133"/>
      <c r="P6" s="131" t="s">
        <v>128</v>
      </c>
      <c r="Q6" s="132"/>
      <c r="R6" s="132"/>
      <c r="S6" s="133"/>
      <c r="T6" s="131" t="s">
        <v>129</v>
      </c>
      <c r="U6" s="132"/>
      <c r="V6" s="132"/>
      <c r="W6" s="133"/>
      <c r="X6" s="131" t="s">
        <v>130</v>
      </c>
      <c r="Y6" s="132"/>
      <c r="Z6" s="132"/>
      <c r="AA6" s="133"/>
      <c r="AB6" s="131" t="s">
        <v>131</v>
      </c>
      <c r="AC6" s="132"/>
      <c r="AD6" s="132"/>
      <c r="AE6" s="133"/>
      <c r="AF6" s="131" t="s">
        <v>132</v>
      </c>
      <c r="AG6" s="132"/>
      <c r="AH6" s="132"/>
      <c r="AI6" s="133"/>
      <c r="AJ6" s="131" t="s">
        <v>133</v>
      </c>
      <c r="AK6" s="132"/>
      <c r="AL6" s="132"/>
      <c r="AM6" s="133"/>
      <c r="AN6" s="131" t="s">
        <v>137</v>
      </c>
      <c r="AO6" s="132"/>
      <c r="AP6" s="132"/>
      <c r="AQ6" s="133"/>
      <c r="AR6" s="131" t="s">
        <v>145</v>
      </c>
      <c r="AS6" s="132"/>
      <c r="AT6" s="132"/>
      <c r="AU6" s="133"/>
    </row>
    <row r="7" spans="1:47" ht="25.5" x14ac:dyDescent="0.2">
      <c r="A7" s="135"/>
      <c r="B7" s="135"/>
      <c r="C7" s="42" t="s">
        <v>134</v>
      </c>
      <c r="D7" s="42" t="s">
        <v>10</v>
      </c>
      <c r="E7" s="42" t="s">
        <v>135</v>
      </c>
      <c r="F7" s="42" t="s">
        <v>134</v>
      </c>
      <c r="G7" s="42" t="s">
        <v>10</v>
      </c>
      <c r="H7" s="42" t="s">
        <v>135</v>
      </c>
      <c r="I7" s="42" t="s">
        <v>134</v>
      </c>
      <c r="J7" s="42" t="s">
        <v>10</v>
      </c>
      <c r="K7" s="42" t="s">
        <v>135</v>
      </c>
      <c r="L7" s="42" t="s">
        <v>146</v>
      </c>
      <c r="M7" s="42" t="s">
        <v>134</v>
      </c>
      <c r="N7" s="42" t="s">
        <v>10</v>
      </c>
      <c r="O7" s="42" t="s">
        <v>135</v>
      </c>
      <c r="P7" s="42" t="s">
        <v>146</v>
      </c>
      <c r="Q7" s="42" t="s">
        <v>134</v>
      </c>
      <c r="R7" s="42" t="s">
        <v>10</v>
      </c>
      <c r="S7" s="42" t="s">
        <v>135</v>
      </c>
      <c r="T7" s="42" t="s">
        <v>146</v>
      </c>
      <c r="U7" s="42" t="s">
        <v>134</v>
      </c>
      <c r="V7" s="42" t="s">
        <v>10</v>
      </c>
      <c r="W7" s="42" t="s">
        <v>135</v>
      </c>
      <c r="X7" s="42" t="s">
        <v>146</v>
      </c>
      <c r="Y7" s="42" t="s">
        <v>134</v>
      </c>
      <c r="Z7" s="42" t="s">
        <v>10</v>
      </c>
      <c r="AA7" s="42" t="s">
        <v>135</v>
      </c>
      <c r="AB7" s="42" t="s">
        <v>146</v>
      </c>
      <c r="AC7" s="42" t="s">
        <v>134</v>
      </c>
      <c r="AD7" s="42" t="s">
        <v>10</v>
      </c>
      <c r="AE7" s="42" t="s">
        <v>135</v>
      </c>
      <c r="AF7" s="42" t="s">
        <v>146</v>
      </c>
      <c r="AG7" s="42" t="s">
        <v>134</v>
      </c>
      <c r="AH7" s="42" t="s">
        <v>10</v>
      </c>
      <c r="AI7" s="42" t="s">
        <v>135</v>
      </c>
      <c r="AJ7" s="42" t="s">
        <v>146</v>
      </c>
      <c r="AK7" s="42" t="s">
        <v>134</v>
      </c>
      <c r="AL7" s="42" t="s">
        <v>10</v>
      </c>
      <c r="AM7" s="42" t="s">
        <v>135</v>
      </c>
      <c r="AN7" s="42" t="s">
        <v>146</v>
      </c>
      <c r="AO7" s="42" t="s">
        <v>134</v>
      </c>
      <c r="AP7" s="42" t="s">
        <v>10</v>
      </c>
      <c r="AQ7" s="42" t="s">
        <v>135</v>
      </c>
      <c r="AR7" s="42" t="s">
        <v>146</v>
      </c>
      <c r="AS7" s="42" t="s">
        <v>134</v>
      </c>
      <c r="AT7" s="42" t="s">
        <v>10</v>
      </c>
      <c r="AU7" s="42" t="s">
        <v>135</v>
      </c>
    </row>
    <row r="8" spans="1:47" ht="15" customHeight="1" x14ac:dyDescent="0.2">
      <c r="A8" s="19">
        <v>1</v>
      </c>
      <c r="B8" s="20" t="s">
        <v>14</v>
      </c>
      <c r="C8" s="21">
        <v>91899.82</v>
      </c>
      <c r="D8" s="21">
        <v>76087.11</v>
      </c>
      <c r="E8" s="21">
        <f t="shared" ref="E8:E41" si="0">D8/C8*100</f>
        <v>82.793535395390322</v>
      </c>
      <c r="F8" s="21">
        <v>128075.44</v>
      </c>
      <c r="G8" s="21">
        <v>111085.81</v>
      </c>
      <c r="H8" s="21">
        <f t="shared" ref="H8:H41" si="1">G8/F8*100</f>
        <v>86.734669816476909</v>
      </c>
      <c r="I8" s="21">
        <v>161012</v>
      </c>
      <c r="J8" s="21">
        <v>187146.46</v>
      </c>
      <c r="K8" s="21">
        <f t="shared" ref="K8:K42" si="2">J8/I8*100</f>
        <v>116.23137405907633</v>
      </c>
      <c r="L8" s="21"/>
      <c r="M8" s="21">
        <v>128075.44</v>
      </c>
      <c r="N8" s="21">
        <v>111085.81</v>
      </c>
      <c r="O8" s="21">
        <f t="shared" ref="O8:O41" si="3">N8/M8*100</f>
        <v>86.734669816476909</v>
      </c>
      <c r="P8" s="21">
        <v>87011</v>
      </c>
      <c r="Q8" s="21">
        <v>161012</v>
      </c>
      <c r="R8" s="21">
        <v>187146.46</v>
      </c>
      <c r="S8" s="21">
        <f t="shared" ref="S8:S41" si="4">R8/Q8*100</f>
        <v>116.23137405907633</v>
      </c>
      <c r="T8" s="21">
        <v>409113</v>
      </c>
      <c r="U8" s="21">
        <v>241648.46363867683</v>
      </c>
      <c r="V8" s="21">
        <v>228214</v>
      </c>
      <c r="W8" s="21">
        <f t="shared" ref="W8:W41" si="5">V8/U8*100</f>
        <v>94.440492839729117</v>
      </c>
      <c r="X8" s="21">
        <v>440812</v>
      </c>
      <c r="Y8" s="21">
        <v>277448.02059272013</v>
      </c>
      <c r="Z8" s="21">
        <v>283856.94</v>
      </c>
      <c r="AA8" s="21">
        <f>Z8/Y8*100</f>
        <v>102.30995319180447</v>
      </c>
      <c r="AB8" s="21">
        <v>481417</v>
      </c>
      <c r="AC8" s="21">
        <v>306837</v>
      </c>
      <c r="AD8" s="21">
        <v>309548</v>
      </c>
      <c r="AE8" s="21">
        <f>AD8/AC8*100</f>
        <v>100.88353099528413</v>
      </c>
      <c r="AF8" s="21">
        <v>423339</v>
      </c>
      <c r="AG8" s="21">
        <v>384321.11</v>
      </c>
      <c r="AH8" s="21">
        <v>336531</v>
      </c>
      <c r="AI8" s="21">
        <f>AH8/AG8*100</f>
        <v>87.565057251213702</v>
      </c>
      <c r="AJ8" s="21">
        <v>294224</v>
      </c>
      <c r="AK8" s="21">
        <v>434616</v>
      </c>
      <c r="AL8" s="21">
        <v>276776</v>
      </c>
      <c r="AM8" s="21">
        <f>AL8/AK8*100</f>
        <v>63.682883280873227</v>
      </c>
      <c r="AN8" s="21">
        <v>327102</v>
      </c>
      <c r="AO8" s="21">
        <v>461752</v>
      </c>
      <c r="AP8" s="21">
        <v>297401.67</v>
      </c>
      <c r="AQ8" s="21">
        <f>AP8/AO8*100</f>
        <v>64.407229421854154</v>
      </c>
      <c r="AR8" s="21">
        <v>236903</v>
      </c>
      <c r="AS8" s="21">
        <v>482046</v>
      </c>
      <c r="AT8" s="21">
        <v>253033.89</v>
      </c>
      <c r="AU8" s="21">
        <f>AT8/AS8*100</f>
        <v>52.491648099973865</v>
      </c>
    </row>
    <row r="9" spans="1:47" ht="15" customHeight="1" x14ac:dyDescent="0.2">
      <c r="A9" s="19">
        <v>2</v>
      </c>
      <c r="B9" s="20" t="s">
        <v>15</v>
      </c>
      <c r="C9" s="21">
        <v>56092.11</v>
      </c>
      <c r="D9" s="21">
        <v>34868.699999999997</v>
      </c>
      <c r="E9" s="21">
        <f t="shared" si="0"/>
        <v>62.163288205774393</v>
      </c>
      <c r="F9" s="21">
        <v>40749.579999999994</v>
      </c>
      <c r="G9" s="21">
        <v>39282.47</v>
      </c>
      <c r="H9" s="21">
        <f t="shared" si="1"/>
        <v>96.399692953890579</v>
      </c>
      <c r="I9" s="21">
        <v>48702</v>
      </c>
      <c r="J9" s="21">
        <v>51045.79</v>
      </c>
      <c r="K9" s="21">
        <f t="shared" si="2"/>
        <v>104.81251283314855</v>
      </c>
      <c r="L9" s="21"/>
      <c r="M9" s="21">
        <v>40749.579999999994</v>
      </c>
      <c r="N9" s="21">
        <v>39282.47</v>
      </c>
      <c r="O9" s="21">
        <f t="shared" si="3"/>
        <v>96.399692953890579</v>
      </c>
      <c r="P9" s="21">
        <v>122246</v>
      </c>
      <c r="Q9" s="21">
        <v>48702</v>
      </c>
      <c r="R9" s="21">
        <v>51045.79</v>
      </c>
      <c r="S9" s="21">
        <f t="shared" si="4"/>
        <v>104.81251283314855</v>
      </c>
      <c r="T9" s="21">
        <v>124677</v>
      </c>
      <c r="U9" s="21">
        <v>62768.666812555559</v>
      </c>
      <c r="V9" s="21">
        <v>67686</v>
      </c>
      <c r="W9" s="21">
        <f t="shared" si="5"/>
        <v>107.83405708158331</v>
      </c>
      <c r="X9" s="21">
        <v>117559</v>
      </c>
      <c r="Y9" s="21">
        <v>82951.191896982345</v>
      </c>
      <c r="Z9" s="21">
        <v>74994</v>
      </c>
      <c r="AA9" s="21">
        <f t="shared" ref="AA9:AA42" si="6">Z9/Y9*100</f>
        <v>90.407380876619058</v>
      </c>
      <c r="AB9" s="21">
        <v>138607</v>
      </c>
      <c r="AC9" s="21">
        <v>92188</v>
      </c>
      <c r="AD9" s="21">
        <v>90930</v>
      </c>
      <c r="AE9" s="21">
        <f t="shared" ref="AE9:AE42" si="7">AD9/AC9*100</f>
        <v>98.635397231743823</v>
      </c>
      <c r="AF9" s="21">
        <v>123722</v>
      </c>
      <c r="AG9" s="21">
        <v>103001</v>
      </c>
      <c r="AH9" s="21">
        <v>85284</v>
      </c>
      <c r="AI9" s="21">
        <f t="shared" ref="AI9:AI42" si="8">AH9/AG9*100</f>
        <v>82.799196124309475</v>
      </c>
      <c r="AJ9" s="21">
        <v>53851</v>
      </c>
      <c r="AK9" s="21">
        <v>120097</v>
      </c>
      <c r="AL9" s="21">
        <v>50924</v>
      </c>
      <c r="AM9" s="21">
        <f t="shared" ref="AM9:AM42" si="9">AL9/AK9*100</f>
        <v>42.40239140028477</v>
      </c>
      <c r="AN9" s="21">
        <v>58728</v>
      </c>
      <c r="AO9" s="21">
        <v>140511</v>
      </c>
      <c r="AP9" s="21">
        <v>44141</v>
      </c>
      <c r="AQ9" s="21">
        <f t="shared" ref="AQ9:AQ42" si="10">AP9/AO9*100</f>
        <v>31.414622342734731</v>
      </c>
      <c r="AR9" s="21">
        <v>55691</v>
      </c>
      <c r="AS9" s="21">
        <v>147240</v>
      </c>
      <c r="AT9" s="21">
        <v>49262</v>
      </c>
      <c r="AU9" s="21">
        <f t="shared" ref="AU9:AU42" si="11">AT9/AS9*100</f>
        <v>33.456941048628089</v>
      </c>
    </row>
    <row r="10" spans="1:47" ht="15" customHeight="1" x14ac:dyDescent="0.2">
      <c r="A10" s="19">
        <v>3</v>
      </c>
      <c r="B10" s="20" t="s">
        <v>16</v>
      </c>
      <c r="C10" s="21">
        <v>32929.65</v>
      </c>
      <c r="D10" s="21">
        <v>35766.370000000003</v>
      </c>
      <c r="E10" s="21">
        <f t="shared" si="0"/>
        <v>108.61448572942622</v>
      </c>
      <c r="F10" s="21">
        <v>78199.92</v>
      </c>
      <c r="G10" s="21">
        <v>54898.8</v>
      </c>
      <c r="H10" s="21">
        <f t="shared" si="1"/>
        <v>70.203140872778391</v>
      </c>
      <c r="I10" s="21">
        <v>95013</v>
      </c>
      <c r="J10" s="21">
        <v>77031</v>
      </c>
      <c r="K10" s="21">
        <f t="shared" si="2"/>
        <v>81.074168797953959</v>
      </c>
      <c r="L10" s="21"/>
      <c r="M10" s="21">
        <v>78199.92</v>
      </c>
      <c r="N10" s="21">
        <v>54898.8</v>
      </c>
      <c r="O10" s="21">
        <f t="shared" si="3"/>
        <v>70.203140872778391</v>
      </c>
      <c r="P10" s="21">
        <v>114766</v>
      </c>
      <c r="Q10" s="21">
        <v>95013</v>
      </c>
      <c r="R10" s="21">
        <v>77031</v>
      </c>
      <c r="S10" s="21">
        <f t="shared" si="4"/>
        <v>81.074168797953959</v>
      </c>
      <c r="T10" s="21">
        <v>126602</v>
      </c>
      <c r="U10" s="21">
        <v>172145.88598455518</v>
      </c>
      <c r="V10" s="21">
        <v>106072</v>
      </c>
      <c r="W10" s="21">
        <f t="shared" si="5"/>
        <v>61.617505055866808</v>
      </c>
      <c r="X10" s="21">
        <v>128152</v>
      </c>
      <c r="Y10" s="21">
        <v>192249.93632032647</v>
      </c>
      <c r="Z10" s="21">
        <v>122098.6</v>
      </c>
      <c r="AA10" s="21">
        <f t="shared" si="6"/>
        <v>63.510346134294451</v>
      </c>
      <c r="AB10" s="21">
        <v>205644</v>
      </c>
      <c r="AC10" s="21">
        <v>206319</v>
      </c>
      <c r="AD10" s="21">
        <v>154051</v>
      </c>
      <c r="AE10" s="21">
        <f t="shared" si="7"/>
        <v>74.666414629772333</v>
      </c>
      <c r="AF10" s="21">
        <v>165637</v>
      </c>
      <c r="AG10" s="21">
        <v>214568</v>
      </c>
      <c r="AH10" s="21">
        <v>141124</v>
      </c>
      <c r="AI10" s="21">
        <f t="shared" si="8"/>
        <v>65.771224040863501</v>
      </c>
      <c r="AJ10" s="21">
        <v>44084</v>
      </c>
      <c r="AK10" s="21">
        <v>194099</v>
      </c>
      <c r="AL10" s="21">
        <v>48682</v>
      </c>
      <c r="AM10" s="21">
        <f t="shared" si="9"/>
        <v>25.081015358141979</v>
      </c>
      <c r="AN10" s="21">
        <v>71405</v>
      </c>
      <c r="AO10" s="21">
        <v>203680</v>
      </c>
      <c r="AP10" s="21">
        <v>68409</v>
      </c>
      <c r="AQ10" s="21">
        <f t="shared" si="10"/>
        <v>33.586508248232519</v>
      </c>
      <c r="AR10" s="21">
        <v>60443</v>
      </c>
      <c r="AS10" s="21">
        <v>210000</v>
      </c>
      <c r="AT10" s="21">
        <v>69334</v>
      </c>
      <c r="AU10" s="21">
        <f t="shared" si="11"/>
        <v>33.016190476190474</v>
      </c>
    </row>
    <row r="11" spans="1:47" ht="15" customHeight="1" x14ac:dyDescent="0.2">
      <c r="A11" s="19">
        <v>4</v>
      </c>
      <c r="B11" s="20" t="s">
        <v>17</v>
      </c>
      <c r="C11" s="21">
        <v>61559.11</v>
      </c>
      <c r="D11" s="21">
        <v>57099</v>
      </c>
      <c r="E11" s="21">
        <f t="shared" si="0"/>
        <v>92.754752302299366</v>
      </c>
      <c r="F11" s="21">
        <v>59403.9</v>
      </c>
      <c r="G11" s="21">
        <v>60170.879999999997</v>
      </c>
      <c r="H11" s="21">
        <f t="shared" si="1"/>
        <v>101.29112735022447</v>
      </c>
      <c r="I11" s="21">
        <v>62977.240000000005</v>
      </c>
      <c r="J11" s="21">
        <v>71460.88</v>
      </c>
      <c r="K11" s="21">
        <f t="shared" si="2"/>
        <v>113.47096189035912</v>
      </c>
      <c r="L11" s="21"/>
      <c r="M11" s="21">
        <v>59403.9</v>
      </c>
      <c r="N11" s="21">
        <v>60170.879999999997</v>
      </c>
      <c r="O11" s="21">
        <f t="shared" si="3"/>
        <v>101.29112735022447</v>
      </c>
      <c r="P11" s="21">
        <v>233711</v>
      </c>
      <c r="Q11" s="21">
        <v>62977.240000000005</v>
      </c>
      <c r="R11" s="21">
        <v>71460.88</v>
      </c>
      <c r="S11" s="21">
        <f t="shared" si="4"/>
        <v>113.47096189035912</v>
      </c>
      <c r="T11" s="21">
        <v>244409</v>
      </c>
      <c r="U11" s="21">
        <v>81889.713538367025</v>
      </c>
      <c r="V11" s="21">
        <v>89706.76</v>
      </c>
      <c r="W11" s="21">
        <f t="shared" si="5"/>
        <v>109.54582220875706</v>
      </c>
      <c r="X11" s="21">
        <v>206634</v>
      </c>
      <c r="Y11" s="21">
        <v>101356.79548703434</v>
      </c>
      <c r="Z11" s="21">
        <v>94671.33</v>
      </c>
      <c r="AA11" s="21">
        <f t="shared" si="6"/>
        <v>93.404028358523277</v>
      </c>
      <c r="AB11" s="21">
        <v>196548</v>
      </c>
      <c r="AC11" s="21">
        <v>109737</v>
      </c>
      <c r="AD11" s="21">
        <v>106753.35</v>
      </c>
      <c r="AE11" s="21">
        <f t="shared" si="7"/>
        <v>97.281090243035635</v>
      </c>
      <c r="AF11" s="21">
        <v>262112</v>
      </c>
      <c r="AG11" s="21">
        <v>128151.18</v>
      </c>
      <c r="AH11" s="21">
        <v>142739</v>
      </c>
      <c r="AI11" s="21">
        <f t="shared" si="8"/>
        <v>111.38328964274851</v>
      </c>
      <c r="AJ11" s="21">
        <v>121704</v>
      </c>
      <c r="AK11" s="21">
        <v>144036</v>
      </c>
      <c r="AL11" s="21">
        <v>65440.739999999991</v>
      </c>
      <c r="AM11" s="21">
        <f t="shared" si="9"/>
        <v>45.433599933349988</v>
      </c>
      <c r="AN11" s="21">
        <v>135005</v>
      </c>
      <c r="AO11" s="21">
        <v>165640</v>
      </c>
      <c r="AP11" s="21">
        <v>94874.049999999988</v>
      </c>
      <c r="AQ11" s="21">
        <f t="shared" si="10"/>
        <v>57.277257908717694</v>
      </c>
      <c r="AR11" s="21">
        <v>103910</v>
      </c>
      <c r="AS11" s="21">
        <v>176000</v>
      </c>
      <c r="AT11" s="21">
        <v>84593.260000000009</v>
      </c>
      <c r="AU11" s="21">
        <f t="shared" si="11"/>
        <v>48.064352272727277</v>
      </c>
    </row>
    <row r="12" spans="1:47" ht="15" customHeight="1" x14ac:dyDescent="0.2">
      <c r="A12" s="19">
        <v>5</v>
      </c>
      <c r="B12" s="20" t="s">
        <v>18</v>
      </c>
      <c r="C12" s="21">
        <v>49000</v>
      </c>
      <c r="D12" s="21">
        <v>60725.08</v>
      </c>
      <c r="E12" s="21">
        <f t="shared" si="0"/>
        <v>123.92873469387754</v>
      </c>
      <c r="F12" s="21">
        <v>70000</v>
      </c>
      <c r="G12" s="21">
        <v>55970.259999999995</v>
      </c>
      <c r="H12" s="21">
        <f t="shared" si="1"/>
        <v>79.957514285714282</v>
      </c>
      <c r="I12" s="21">
        <v>86200</v>
      </c>
      <c r="J12" s="21">
        <v>83963.360000000015</v>
      </c>
      <c r="K12" s="21">
        <f t="shared" si="2"/>
        <v>97.405290023201871</v>
      </c>
      <c r="L12" s="21"/>
      <c r="M12" s="21">
        <v>70000</v>
      </c>
      <c r="N12" s="21">
        <v>55970.259999999995</v>
      </c>
      <c r="O12" s="21">
        <f t="shared" si="3"/>
        <v>79.957514285714282</v>
      </c>
      <c r="P12" s="21">
        <v>228215</v>
      </c>
      <c r="Q12" s="21">
        <v>86200</v>
      </c>
      <c r="R12" s="21">
        <v>83963.360000000015</v>
      </c>
      <c r="S12" s="21">
        <f t="shared" si="4"/>
        <v>97.405290023201871</v>
      </c>
      <c r="T12" s="21">
        <v>283703</v>
      </c>
      <c r="U12" s="21">
        <v>131967.25234753505</v>
      </c>
      <c r="V12" s="21">
        <v>111671.31999999999</v>
      </c>
      <c r="W12" s="21">
        <f t="shared" si="5"/>
        <v>84.620478197056173</v>
      </c>
      <c r="X12" s="21">
        <v>151192</v>
      </c>
      <c r="Y12" s="21">
        <v>162530.61568003896</v>
      </c>
      <c r="Z12" s="21">
        <v>124101.93</v>
      </c>
      <c r="AA12" s="21">
        <f t="shared" si="6"/>
        <v>76.356032665445355</v>
      </c>
      <c r="AB12" s="21">
        <v>269258</v>
      </c>
      <c r="AC12" s="21">
        <v>180609</v>
      </c>
      <c r="AD12" s="21">
        <v>145825.13999999996</v>
      </c>
      <c r="AE12" s="21">
        <f t="shared" si="7"/>
        <v>80.740793648157037</v>
      </c>
      <c r="AF12" s="21">
        <v>288005</v>
      </c>
      <c r="AG12" s="21">
        <v>205962</v>
      </c>
      <c r="AH12" s="21">
        <v>157616</v>
      </c>
      <c r="AI12" s="21">
        <f t="shared" si="8"/>
        <v>76.526737941950458</v>
      </c>
      <c r="AJ12" s="21">
        <v>72512</v>
      </c>
      <c r="AK12" s="21">
        <v>226772</v>
      </c>
      <c r="AL12" s="21">
        <v>44782</v>
      </c>
      <c r="AM12" s="21">
        <f t="shared" si="9"/>
        <v>19.747587885629621</v>
      </c>
      <c r="AN12" s="21">
        <v>128375</v>
      </c>
      <c r="AO12" s="21">
        <v>252035</v>
      </c>
      <c r="AP12" s="21">
        <v>61281.729999999996</v>
      </c>
      <c r="AQ12" s="21">
        <f t="shared" si="10"/>
        <v>24.31476977403932</v>
      </c>
      <c r="AR12" s="21">
        <v>70855</v>
      </c>
      <c r="AS12" s="21">
        <v>119000</v>
      </c>
      <c r="AT12" s="21">
        <v>56571</v>
      </c>
      <c r="AU12" s="21">
        <f t="shared" si="11"/>
        <v>47.538655462184877</v>
      </c>
    </row>
    <row r="13" spans="1:47" ht="15" customHeight="1" x14ac:dyDescent="0.2">
      <c r="A13" s="19">
        <v>6</v>
      </c>
      <c r="B13" s="20" t="s">
        <v>19</v>
      </c>
      <c r="C13" s="21">
        <v>29764.62</v>
      </c>
      <c r="D13" s="21">
        <v>11622.57</v>
      </c>
      <c r="E13" s="21">
        <f t="shared" si="0"/>
        <v>39.048272747980654</v>
      </c>
      <c r="F13" s="21">
        <v>26264.33</v>
      </c>
      <c r="G13" s="21">
        <v>23319</v>
      </c>
      <c r="H13" s="21">
        <f t="shared" si="1"/>
        <v>88.785817113933604</v>
      </c>
      <c r="I13" s="21">
        <v>27000</v>
      </c>
      <c r="J13" s="21">
        <v>28560</v>
      </c>
      <c r="K13" s="21">
        <f t="shared" si="2"/>
        <v>105.77777777777777</v>
      </c>
      <c r="L13" s="21"/>
      <c r="M13" s="21">
        <v>26264.33</v>
      </c>
      <c r="N13" s="21">
        <v>23319</v>
      </c>
      <c r="O13" s="21">
        <f t="shared" si="3"/>
        <v>88.785817113933604</v>
      </c>
      <c r="P13" s="21">
        <v>79320</v>
      </c>
      <c r="Q13" s="21">
        <v>27000</v>
      </c>
      <c r="R13" s="21">
        <v>28560</v>
      </c>
      <c r="S13" s="21">
        <f t="shared" si="4"/>
        <v>105.77777777777777</v>
      </c>
      <c r="T13" s="21">
        <v>84254.399999999994</v>
      </c>
      <c r="U13" s="21">
        <v>40596.293292813556</v>
      </c>
      <c r="V13" s="21">
        <v>33066.379999999997</v>
      </c>
      <c r="W13" s="21">
        <f t="shared" si="5"/>
        <v>81.451722110435838</v>
      </c>
      <c r="X13" s="21">
        <v>82789</v>
      </c>
      <c r="Y13" s="21">
        <v>48637.590727193703</v>
      </c>
      <c r="Z13" s="21">
        <v>37395.660000000003</v>
      </c>
      <c r="AA13" s="21">
        <f t="shared" si="6"/>
        <v>76.886333062323672</v>
      </c>
      <c r="AB13" s="21">
        <v>89365</v>
      </c>
      <c r="AC13" s="21">
        <v>52090</v>
      </c>
      <c r="AD13" s="21">
        <v>42175.15</v>
      </c>
      <c r="AE13" s="21">
        <f t="shared" si="7"/>
        <v>80.965924361681701</v>
      </c>
      <c r="AF13" s="21">
        <v>85637</v>
      </c>
      <c r="AG13" s="21">
        <v>55000</v>
      </c>
      <c r="AH13" s="21">
        <v>43029</v>
      </c>
      <c r="AI13" s="21">
        <f t="shared" si="8"/>
        <v>78.234545454545454</v>
      </c>
      <c r="AJ13" s="21">
        <v>72146</v>
      </c>
      <c r="AK13" s="21">
        <v>57410</v>
      </c>
      <c r="AL13" s="21">
        <v>35866.67</v>
      </c>
      <c r="AM13" s="21">
        <f t="shared" si="9"/>
        <v>62.474603727573587</v>
      </c>
      <c r="AN13" s="21">
        <v>71274</v>
      </c>
      <c r="AO13" s="21">
        <v>57611</v>
      </c>
      <c r="AP13" s="21">
        <v>34937.42</v>
      </c>
      <c r="AQ13" s="21">
        <f t="shared" si="10"/>
        <v>60.643661800697778</v>
      </c>
      <c r="AR13" s="21">
        <v>76949</v>
      </c>
      <c r="AS13" s="21">
        <v>43890</v>
      </c>
      <c r="AT13" s="21">
        <v>38876.229999999996</v>
      </c>
      <c r="AU13" s="21">
        <f t="shared" si="11"/>
        <v>88.576509455456815</v>
      </c>
    </row>
    <row r="14" spans="1:47" ht="15" customHeight="1" x14ac:dyDescent="0.2">
      <c r="A14" s="19">
        <v>7</v>
      </c>
      <c r="B14" s="20" t="s">
        <v>20</v>
      </c>
      <c r="C14" s="21">
        <v>40337.339999999997</v>
      </c>
      <c r="D14" s="21">
        <v>39679.919999999998</v>
      </c>
      <c r="E14" s="21">
        <f t="shared" si="0"/>
        <v>98.370194960798116</v>
      </c>
      <c r="F14" s="21">
        <v>55048.91</v>
      </c>
      <c r="G14" s="21">
        <v>62842.600000000006</v>
      </c>
      <c r="H14" s="21">
        <f t="shared" si="1"/>
        <v>114.15775534883434</v>
      </c>
      <c r="I14" s="21">
        <v>67754</v>
      </c>
      <c r="J14" s="21">
        <v>69949</v>
      </c>
      <c r="K14" s="21">
        <f t="shared" si="2"/>
        <v>103.23966112701832</v>
      </c>
      <c r="L14" s="21"/>
      <c r="M14" s="21">
        <v>55048.91</v>
      </c>
      <c r="N14" s="21">
        <v>62842.600000000006</v>
      </c>
      <c r="O14" s="21">
        <f t="shared" si="3"/>
        <v>114.15775534883434</v>
      </c>
      <c r="P14" s="21">
        <v>161449</v>
      </c>
      <c r="Q14" s="21">
        <v>67754</v>
      </c>
      <c r="R14" s="21">
        <v>69949</v>
      </c>
      <c r="S14" s="21">
        <f t="shared" si="4"/>
        <v>103.23966112701832</v>
      </c>
      <c r="T14" s="21">
        <v>157222</v>
      </c>
      <c r="U14" s="21">
        <v>95506.210675677954</v>
      </c>
      <c r="V14" s="21">
        <v>91203</v>
      </c>
      <c r="W14" s="21">
        <f t="shared" si="5"/>
        <v>95.494313254359042</v>
      </c>
      <c r="X14" s="21">
        <v>147450</v>
      </c>
      <c r="Y14" s="21">
        <v>120498.53558538979</v>
      </c>
      <c r="Z14" s="21">
        <v>93591</v>
      </c>
      <c r="AA14" s="21">
        <f t="shared" si="6"/>
        <v>77.669823575306353</v>
      </c>
      <c r="AB14" s="21">
        <v>162741</v>
      </c>
      <c r="AC14" s="21">
        <v>132500</v>
      </c>
      <c r="AD14" s="21">
        <v>115403</v>
      </c>
      <c r="AE14" s="21">
        <f t="shared" si="7"/>
        <v>87.096603773584903</v>
      </c>
      <c r="AF14" s="21">
        <v>166067</v>
      </c>
      <c r="AG14" s="21">
        <v>136500</v>
      </c>
      <c r="AH14" s="21">
        <v>108363.45</v>
      </c>
      <c r="AI14" s="21">
        <f t="shared" si="8"/>
        <v>79.387142857142862</v>
      </c>
      <c r="AJ14" s="21">
        <v>33510</v>
      </c>
      <c r="AK14" s="21">
        <v>145800</v>
      </c>
      <c r="AL14" s="21">
        <v>37025.110000000008</v>
      </c>
      <c r="AM14" s="21">
        <f t="shared" si="9"/>
        <v>25.394451303155012</v>
      </c>
      <c r="AN14" s="21">
        <v>81374</v>
      </c>
      <c r="AO14" s="21">
        <v>187700</v>
      </c>
      <c r="AP14" s="21">
        <v>59523.81</v>
      </c>
      <c r="AQ14" s="21">
        <f t="shared" si="10"/>
        <v>31.712205647309531</v>
      </c>
      <c r="AR14" s="21">
        <v>62591</v>
      </c>
      <c r="AS14" s="21">
        <v>197085</v>
      </c>
      <c r="AT14" s="21">
        <v>51130.81</v>
      </c>
      <c r="AU14" s="21">
        <f t="shared" si="11"/>
        <v>25.94353197858792</v>
      </c>
    </row>
    <row r="15" spans="1:47" ht="15" customHeight="1" x14ac:dyDescent="0.2">
      <c r="A15" s="19">
        <v>8</v>
      </c>
      <c r="B15" s="20" t="s">
        <v>21</v>
      </c>
      <c r="C15" s="21">
        <v>32998.65</v>
      </c>
      <c r="D15" s="21">
        <v>29890.83</v>
      </c>
      <c r="E15" s="21">
        <f t="shared" si="0"/>
        <v>90.58197835365992</v>
      </c>
      <c r="F15" s="21">
        <v>36234</v>
      </c>
      <c r="G15" s="21">
        <v>28662.89</v>
      </c>
      <c r="H15" s="21">
        <f t="shared" si="1"/>
        <v>79.104956670530441</v>
      </c>
      <c r="I15" s="21">
        <v>38088</v>
      </c>
      <c r="J15" s="21">
        <v>40897</v>
      </c>
      <c r="K15" s="21">
        <f t="shared" si="2"/>
        <v>107.37502625498846</v>
      </c>
      <c r="L15" s="21"/>
      <c r="M15" s="21">
        <v>36234</v>
      </c>
      <c r="N15" s="21">
        <v>28662.89</v>
      </c>
      <c r="O15" s="21">
        <f t="shared" si="3"/>
        <v>79.104956670530441</v>
      </c>
      <c r="P15" s="21">
        <v>82169</v>
      </c>
      <c r="Q15" s="21">
        <v>38088</v>
      </c>
      <c r="R15" s="21">
        <v>40897</v>
      </c>
      <c r="S15" s="21">
        <f t="shared" si="4"/>
        <v>107.37502625498846</v>
      </c>
      <c r="T15" s="21">
        <v>97303</v>
      </c>
      <c r="U15" s="21">
        <v>46832.461140661333</v>
      </c>
      <c r="V15" s="21">
        <v>55988</v>
      </c>
      <c r="W15" s="21">
        <f t="shared" si="5"/>
        <v>119.54955737184088</v>
      </c>
      <c r="X15" s="21">
        <v>100381</v>
      </c>
      <c r="Y15" s="21">
        <v>58632.396533385494</v>
      </c>
      <c r="Z15" s="21">
        <v>59943.979999999996</v>
      </c>
      <c r="AA15" s="21">
        <f t="shared" si="6"/>
        <v>102.23696035666508</v>
      </c>
      <c r="AB15" s="21">
        <v>112128</v>
      </c>
      <c r="AC15" s="21">
        <v>68885</v>
      </c>
      <c r="AD15" s="21">
        <v>70681.27</v>
      </c>
      <c r="AE15" s="21">
        <f t="shared" si="7"/>
        <v>102.6076359149307</v>
      </c>
      <c r="AF15" s="21">
        <v>120015</v>
      </c>
      <c r="AG15" s="21">
        <v>78952</v>
      </c>
      <c r="AH15" s="21">
        <v>74327.670000000013</v>
      </c>
      <c r="AI15" s="21">
        <f t="shared" si="8"/>
        <v>94.142858952274821</v>
      </c>
      <c r="AJ15" s="21">
        <v>74370</v>
      </c>
      <c r="AK15" s="21">
        <v>93473</v>
      </c>
      <c r="AL15" s="21">
        <v>49637.249999999993</v>
      </c>
      <c r="AM15" s="21">
        <f t="shared" si="9"/>
        <v>53.10330255795791</v>
      </c>
      <c r="AN15" s="21">
        <v>83716</v>
      </c>
      <c r="AO15" s="21">
        <v>103625</v>
      </c>
      <c r="AP15" s="21">
        <v>54828.01999999999</v>
      </c>
      <c r="AQ15" s="21">
        <f t="shared" si="10"/>
        <v>52.910031363088052</v>
      </c>
      <c r="AR15" s="21">
        <v>78876</v>
      </c>
      <c r="AS15" s="21">
        <v>108915</v>
      </c>
      <c r="AT15" s="21">
        <v>54208.899999999994</v>
      </c>
      <c r="AU15" s="21">
        <f t="shared" si="11"/>
        <v>49.771748611302385</v>
      </c>
    </row>
    <row r="16" spans="1:47" ht="15" customHeight="1" x14ac:dyDescent="0.2">
      <c r="A16" s="19">
        <v>9</v>
      </c>
      <c r="B16" s="20" t="s">
        <v>22</v>
      </c>
      <c r="C16" s="21">
        <v>24500</v>
      </c>
      <c r="D16" s="21">
        <v>5308.41</v>
      </c>
      <c r="E16" s="21">
        <f t="shared" si="0"/>
        <v>21.666979591836736</v>
      </c>
      <c r="F16" s="21">
        <v>35000.29</v>
      </c>
      <c r="G16" s="21">
        <v>25136</v>
      </c>
      <c r="H16" s="21">
        <f t="shared" si="1"/>
        <v>71.816547805746751</v>
      </c>
      <c r="I16" s="21">
        <v>45931.000000000007</v>
      </c>
      <c r="J16" s="21">
        <v>42497</v>
      </c>
      <c r="K16" s="21">
        <f t="shared" si="2"/>
        <v>92.523567960636584</v>
      </c>
      <c r="L16" s="21"/>
      <c r="M16" s="21">
        <v>35000.29</v>
      </c>
      <c r="N16" s="21">
        <v>25136</v>
      </c>
      <c r="O16" s="21">
        <f t="shared" si="3"/>
        <v>71.816547805746751</v>
      </c>
      <c r="P16" s="21">
        <v>91743</v>
      </c>
      <c r="Q16" s="21">
        <v>45931.000000000007</v>
      </c>
      <c r="R16" s="21">
        <v>42497</v>
      </c>
      <c r="S16" s="21">
        <f t="shared" si="4"/>
        <v>92.523567960636584</v>
      </c>
      <c r="T16" s="21">
        <v>99055</v>
      </c>
      <c r="U16" s="21">
        <v>72572.629953928816</v>
      </c>
      <c r="V16" s="21">
        <v>47638</v>
      </c>
      <c r="W16" s="21">
        <f t="shared" si="5"/>
        <v>65.641826719304461</v>
      </c>
      <c r="X16" s="21">
        <v>107154</v>
      </c>
      <c r="Y16" s="21">
        <v>81266.403281252075</v>
      </c>
      <c r="Z16" s="21">
        <v>60906</v>
      </c>
      <c r="AA16" s="21">
        <f t="shared" si="6"/>
        <v>74.946100160496272</v>
      </c>
      <c r="AB16" s="21">
        <v>148169</v>
      </c>
      <c r="AC16" s="21">
        <v>98931.999999999985</v>
      </c>
      <c r="AD16" s="21">
        <v>69101.48</v>
      </c>
      <c r="AE16" s="21">
        <f t="shared" si="7"/>
        <v>69.847450774269205</v>
      </c>
      <c r="AF16" s="21">
        <v>72613</v>
      </c>
      <c r="AG16" s="21">
        <v>100800</v>
      </c>
      <c r="AH16" s="21">
        <v>62096</v>
      </c>
      <c r="AI16" s="21">
        <f t="shared" si="8"/>
        <v>61.603174603174601</v>
      </c>
      <c r="AJ16" s="21">
        <v>32126</v>
      </c>
      <c r="AK16" s="21">
        <v>108000</v>
      </c>
      <c r="AL16" s="21">
        <v>29327</v>
      </c>
      <c r="AM16" s="21">
        <f t="shared" si="9"/>
        <v>27.154629629629628</v>
      </c>
      <c r="AN16" s="21">
        <v>35563</v>
      </c>
      <c r="AO16" s="21">
        <v>117670</v>
      </c>
      <c r="AP16" s="21">
        <v>36500.672610000001</v>
      </c>
      <c r="AQ16" s="21">
        <f t="shared" si="10"/>
        <v>31.019522911532256</v>
      </c>
      <c r="AR16" s="21">
        <v>28566</v>
      </c>
      <c r="AS16" s="21">
        <v>102500</v>
      </c>
      <c r="AT16" s="21">
        <v>29711</v>
      </c>
      <c r="AU16" s="21">
        <f t="shared" si="11"/>
        <v>28.986341463414632</v>
      </c>
    </row>
    <row r="17" spans="1:47" ht="15" customHeight="1" x14ac:dyDescent="0.2">
      <c r="A17" s="19">
        <v>10</v>
      </c>
      <c r="B17" s="20" t="s">
        <v>23</v>
      </c>
      <c r="C17" s="21">
        <v>7000</v>
      </c>
      <c r="D17" s="21">
        <v>3663.37</v>
      </c>
      <c r="E17" s="21">
        <f t="shared" si="0"/>
        <v>52.333857142857141</v>
      </c>
      <c r="F17" s="21">
        <v>14340.72</v>
      </c>
      <c r="G17" s="21">
        <v>13751.98</v>
      </c>
      <c r="H17" s="21">
        <f t="shared" si="1"/>
        <v>95.894627326940352</v>
      </c>
      <c r="I17" s="21">
        <v>7875</v>
      </c>
      <c r="J17" s="21">
        <v>8286.2799999999988</v>
      </c>
      <c r="K17" s="21">
        <f t="shared" si="2"/>
        <v>105.22260317460317</v>
      </c>
      <c r="L17" s="21"/>
      <c r="M17" s="21">
        <v>9065</v>
      </c>
      <c r="N17" s="21">
        <v>6455.1500000000005</v>
      </c>
      <c r="O17" s="21">
        <f t="shared" si="3"/>
        <v>71.209597352454495</v>
      </c>
      <c r="P17" s="21">
        <v>25467</v>
      </c>
      <c r="Q17" s="21">
        <v>7875</v>
      </c>
      <c r="R17" s="21">
        <v>8286.2799999999988</v>
      </c>
      <c r="S17" s="21">
        <f t="shared" si="4"/>
        <v>105.22260317460317</v>
      </c>
      <c r="T17" s="21">
        <v>29985</v>
      </c>
      <c r="U17" s="21">
        <v>11276.750630148197</v>
      </c>
      <c r="V17" s="21">
        <v>11957.2</v>
      </c>
      <c r="W17" s="21">
        <f t="shared" si="5"/>
        <v>106.03409077817713</v>
      </c>
      <c r="X17" s="21">
        <v>29492</v>
      </c>
      <c r="Y17" s="21">
        <v>13588.948490334184</v>
      </c>
      <c r="Z17" s="21">
        <v>12364.919999999998</v>
      </c>
      <c r="AA17" s="21">
        <f t="shared" si="6"/>
        <v>90.992470894971476</v>
      </c>
      <c r="AB17" s="21">
        <v>29484</v>
      </c>
      <c r="AC17" s="21">
        <v>20007</v>
      </c>
      <c r="AD17" s="21">
        <v>11562.59</v>
      </c>
      <c r="AE17" s="21">
        <f t="shared" si="7"/>
        <v>57.792722547108511</v>
      </c>
      <c r="AF17" s="21">
        <v>27453</v>
      </c>
      <c r="AG17" s="21">
        <v>21000</v>
      </c>
      <c r="AH17" s="21">
        <v>11761.45</v>
      </c>
      <c r="AI17" s="21">
        <f t="shared" si="8"/>
        <v>56.006904761904764</v>
      </c>
      <c r="AJ17" s="21">
        <v>22013</v>
      </c>
      <c r="AK17" s="21">
        <v>22000</v>
      </c>
      <c r="AL17" s="21">
        <v>8491.89</v>
      </c>
      <c r="AM17" s="21">
        <f t="shared" si="9"/>
        <v>38.599499999999999</v>
      </c>
      <c r="AN17" s="21">
        <v>24174</v>
      </c>
      <c r="AO17" s="21">
        <v>23704</v>
      </c>
      <c r="AP17" s="21">
        <v>10218</v>
      </c>
      <c r="AQ17" s="21">
        <f t="shared" si="10"/>
        <v>43.106648666891658</v>
      </c>
      <c r="AR17" s="21">
        <v>40002</v>
      </c>
      <c r="AS17" s="21">
        <v>18087</v>
      </c>
      <c r="AT17" s="21">
        <v>15166.739999999998</v>
      </c>
      <c r="AU17" s="21">
        <f t="shared" si="11"/>
        <v>83.854370542378504</v>
      </c>
    </row>
    <row r="18" spans="1:47" ht="15" customHeight="1" x14ac:dyDescent="0.2">
      <c r="A18" s="19">
        <v>11</v>
      </c>
      <c r="B18" s="20" t="s">
        <v>24</v>
      </c>
      <c r="C18" s="21">
        <v>14339.83</v>
      </c>
      <c r="D18" s="21">
        <v>9218.77</v>
      </c>
      <c r="E18" s="21">
        <f t="shared" si="0"/>
        <v>64.287861153165693</v>
      </c>
      <c r="F18" s="21">
        <v>9065</v>
      </c>
      <c r="G18" s="21">
        <v>6455.1500000000005</v>
      </c>
      <c r="H18" s="21">
        <f t="shared" si="1"/>
        <v>71.209597352454495</v>
      </c>
      <c r="I18" s="21">
        <v>15705.489999999998</v>
      </c>
      <c r="J18" s="21">
        <v>14301.11</v>
      </c>
      <c r="K18" s="21">
        <f t="shared" si="2"/>
        <v>91.058031299883041</v>
      </c>
      <c r="L18" s="21"/>
      <c r="M18" s="21">
        <v>14340.72</v>
      </c>
      <c r="N18" s="21">
        <v>13751.98</v>
      </c>
      <c r="O18" s="21">
        <f t="shared" si="3"/>
        <v>95.894627326940352</v>
      </c>
      <c r="P18" s="21">
        <v>49219</v>
      </c>
      <c r="Q18" s="21">
        <v>15705.489999999998</v>
      </c>
      <c r="R18" s="21">
        <v>14301.11</v>
      </c>
      <c r="S18" s="21">
        <f t="shared" si="4"/>
        <v>91.058031299883041</v>
      </c>
      <c r="T18" s="21">
        <v>45031</v>
      </c>
      <c r="U18" s="21">
        <v>19127.6092741637</v>
      </c>
      <c r="V18" s="21">
        <v>15170.2</v>
      </c>
      <c r="W18" s="21">
        <f t="shared" si="5"/>
        <v>79.31048665078545</v>
      </c>
      <c r="X18" s="21">
        <v>41831</v>
      </c>
      <c r="Y18" s="21">
        <v>22914.439703410768</v>
      </c>
      <c r="Z18" s="21">
        <v>17121</v>
      </c>
      <c r="AA18" s="21">
        <f t="shared" si="6"/>
        <v>74.717078931899763</v>
      </c>
      <c r="AB18" s="21">
        <v>44782</v>
      </c>
      <c r="AC18" s="21">
        <v>24743.87</v>
      </c>
      <c r="AD18" s="21">
        <v>18943.669999999998</v>
      </c>
      <c r="AE18" s="21">
        <f t="shared" si="7"/>
        <v>76.559042704314237</v>
      </c>
      <c r="AF18" s="21">
        <v>46989</v>
      </c>
      <c r="AG18" s="21">
        <v>27468</v>
      </c>
      <c r="AH18" s="21">
        <v>21221.5</v>
      </c>
      <c r="AI18" s="21">
        <f t="shared" si="8"/>
        <v>77.258992281928059</v>
      </c>
      <c r="AJ18" s="21">
        <v>34951</v>
      </c>
      <c r="AK18" s="21">
        <v>23000</v>
      </c>
      <c r="AL18" s="21">
        <v>15152</v>
      </c>
      <c r="AM18" s="21">
        <f t="shared" si="9"/>
        <v>65.878260869565224</v>
      </c>
      <c r="AN18" s="21">
        <v>36502</v>
      </c>
      <c r="AO18" s="21">
        <v>30390</v>
      </c>
      <c r="AP18" s="21">
        <v>20026.47</v>
      </c>
      <c r="AQ18" s="21">
        <f t="shared" si="10"/>
        <v>65.898223099703856</v>
      </c>
      <c r="AR18" s="21">
        <v>42398</v>
      </c>
      <c r="AS18" s="21">
        <v>23000</v>
      </c>
      <c r="AT18" s="21">
        <v>20982.36</v>
      </c>
      <c r="AU18" s="21">
        <f t="shared" si="11"/>
        <v>91.227652173913043</v>
      </c>
    </row>
    <row r="19" spans="1:47" ht="15" customHeight="1" x14ac:dyDescent="0.2">
      <c r="A19" s="19">
        <v>12</v>
      </c>
      <c r="B19" s="20" t="s">
        <v>25</v>
      </c>
      <c r="C19" s="21">
        <v>17500.5</v>
      </c>
      <c r="D19" s="21">
        <v>15350.59</v>
      </c>
      <c r="E19" s="21">
        <f t="shared" si="0"/>
        <v>87.715150995685846</v>
      </c>
      <c r="F19" s="21">
        <v>20070</v>
      </c>
      <c r="G19" s="21">
        <v>21670</v>
      </c>
      <c r="H19" s="21">
        <f t="shared" si="1"/>
        <v>107.9720976581963</v>
      </c>
      <c r="I19" s="21">
        <v>23690</v>
      </c>
      <c r="J19" s="21">
        <v>33145.919999999998</v>
      </c>
      <c r="K19" s="21">
        <f t="shared" si="2"/>
        <v>139.91523849725621</v>
      </c>
      <c r="L19" s="21"/>
      <c r="M19" s="21">
        <v>20070</v>
      </c>
      <c r="N19" s="21">
        <v>21670</v>
      </c>
      <c r="O19" s="21">
        <f t="shared" si="3"/>
        <v>107.9720976581963</v>
      </c>
      <c r="P19" s="21">
        <v>111375</v>
      </c>
      <c r="Q19" s="21">
        <v>23690</v>
      </c>
      <c r="R19" s="21">
        <v>33145.919999999998</v>
      </c>
      <c r="S19" s="21">
        <f t="shared" si="4"/>
        <v>139.91523849725621</v>
      </c>
      <c r="T19" s="21">
        <v>140417</v>
      </c>
      <c r="U19" s="21">
        <v>45235.541013169401</v>
      </c>
      <c r="V19" s="21">
        <v>51369.08</v>
      </c>
      <c r="W19" s="21">
        <f t="shared" si="5"/>
        <v>113.55911491153591</v>
      </c>
      <c r="X19" s="21">
        <v>127985</v>
      </c>
      <c r="Y19" s="21">
        <v>72846.841967531102</v>
      </c>
      <c r="Z19" s="21">
        <v>46214.149999999994</v>
      </c>
      <c r="AA19" s="21">
        <f t="shared" si="6"/>
        <v>63.44015574566474</v>
      </c>
      <c r="AB19" s="21">
        <v>151048</v>
      </c>
      <c r="AC19" s="21">
        <v>79060</v>
      </c>
      <c r="AD19" s="21">
        <v>74339.350000000006</v>
      </c>
      <c r="AE19" s="21">
        <f t="shared" si="7"/>
        <v>94.029028585884149</v>
      </c>
      <c r="AF19" s="21">
        <v>131557</v>
      </c>
      <c r="AG19" s="21">
        <v>103200</v>
      </c>
      <c r="AH19" s="21">
        <v>75886.52</v>
      </c>
      <c r="AI19" s="21">
        <f t="shared" si="8"/>
        <v>73.533449612403103</v>
      </c>
      <c r="AJ19" s="21">
        <v>39991</v>
      </c>
      <c r="AK19" s="21">
        <v>104146</v>
      </c>
      <c r="AL19" s="21">
        <v>17699.740000000002</v>
      </c>
      <c r="AM19" s="21">
        <f t="shared" si="9"/>
        <v>16.995122232250882</v>
      </c>
      <c r="AN19" s="21">
        <v>67227</v>
      </c>
      <c r="AO19" s="21">
        <v>111800</v>
      </c>
      <c r="AP19" s="21">
        <v>34476.149999999994</v>
      </c>
      <c r="AQ19" s="21">
        <f t="shared" si="10"/>
        <v>30.837343470482999</v>
      </c>
      <c r="AR19" s="21">
        <v>44661</v>
      </c>
      <c r="AS19" s="21">
        <v>143645</v>
      </c>
      <c r="AT19" s="21">
        <v>27044.83</v>
      </c>
      <c r="AU19" s="21">
        <f t="shared" si="11"/>
        <v>18.827547077865571</v>
      </c>
    </row>
    <row r="20" spans="1:47" ht="15" customHeight="1" x14ac:dyDescent="0.2">
      <c r="A20" s="19">
        <v>13</v>
      </c>
      <c r="B20" s="20" t="s">
        <v>26</v>
      </c>
      <c r="C20" s="21">
        <v>74363.06</v>
      </c>
      <c r="D20" s="21">
        <v>77519.86</v>
      </c>
      <c r="E20" s="21">
        <f t="shared" si="0"/>
        <v>104.24511847683516</v>
      </c>
      <c r="F20" s="21">
        <v>60029.79</v>
      </c>
      <c r="G20" s="21">
        <v>50521.37</v>
      </c>
      <c r="H20" s="21">
        <f t="shared" si="1"/>
        <v>84.160497646251969</v>
      </c>
      <c r="I20" s="21">
        <v>131507</v>
      </c>
      <c r="J20" s="21">
        <v>150418.76</v>
      </c>
      <c r="K20" s="21">
        <f t="shared" si="2"/>
        <v>114.38080102199883</v>
      </c>
      <c r="L20" s="21"/>
      <c r="M20" s="21">
        <v>92503.27</v>
      </c>
      <c r="N20" s="21">
        <v>117333</v>
      </c>
      <c r="O20" s="21">
        <f t="shared" si="3"/>
        <v>126.84200245029176</v>
      </c>
      <c r="P20" s="21">
        <v>280491</v>
      </c>
      <c r="Q20" s="21">
        <v>131507</v>
      </c>
      <c r="R20" s="21">
        <v>150418.76</v>
      </c>
      <c r="S20" s="21">
        <f t="shared" si="4"/>
        <v>114.38080102199883</v>
      </c>
      <c r="T20" s="21">
        <v>301175</v>
      </c>
      <c r="U20" s="21">
        <v>211409.6778547978</v>
      </c>
      <c r="V20" s="21">
        <v>192966.84</v>
      </c>
      <c r="W20" s="21">
        <f t="shared" si="5"/>
        <v>91.27625658298156</v>
      </c>
      <c r="X20" s="21">
        <v>296841</v>
      </c>
      <c r="Y20" s="21">
        <v>235519.86500780738</v>
      </c>
      <c r="Z20" s="21">
        <v>223490.41999999998</v>
      </c>
      <c r="AA20" s="21">
        <f t="shared" si="6"/>
        <v>94.892386250557408</v>
      </c>
      <c r="AB20" s="21">
        <v>265761</v>
      </c>
      <c r="AC20" s="21">
        <v>251107.78999999998</v>
      </c>
      <c r="AD20" s="21">
        <v>239183</v>
      </c>
      <c r="AE20" s="21">
        <f t="shared" si="7"/>
        <v>95.251127016011736</v>
      </c>
      <c r="AF20" s="21">
        <v>283919</v>
      </c>
      <c r="AG20" s="21">
        <v>306337</v>
      </c>
      <c r="AH20" s="21">
        <v>250899</v>
      </c>
      <c r="AI20" s="21">
        <f t="shared" si="8"/>
        <v>81.902936961581531</v>
      </c>
      <c r="AJ20" s="21">
        <v>154752</v>
      </c>
      <c r="AK20" s="21">
        <v>289999</v>
      </c>
      <c r="AL20" s="21">
        <v>171060</v>
      </c>
      <c r="AM20" s="21">
        <f t="shared" si="9"/>
        <v>58.986410297966543</v>
      </c>
      <c r="AN20" s="21">
        <v>190418</v>
      </c>
      <c r="AO20" s="21">
        <v>320000</v>
      </c>
      <c r="AP20" s="21">
        <v>121047</v>
      </c>
      <c r="AQ20" s="21">
        <f t="shared" si="10"/>
        <v>37.827187500000001</v>
      </c>
      <c r="AR20" s="21">
        <v>138601</v>
      </c>
      <c r="AS20" s="21">
        <v>330000</v>
      </c>
      <c r="AT20" s="21">
        <v>129210.28999999998</v>
      </c>
      <c r="AU20" s="21">
        <f t="shared" si="11"/>
        <v>39.154633333333329</v>
      </c>
    </row>
    <row r="21" spans="1:47" ht="15" customHeight="1" x14ac:dyDescent="0.2">
      <c r="A21" s="19">
        <v>14</v>
      </c>
      <c r="B21" s="20" t="s">
        <v>27</v>
      </c>
      <c r="C21" s="21">
        <v>41979.93</v>
      </c>
      <c r="D21" s="21">
        <v>41127.39</v>
      </c>
      <c r="E21" s="21">
        <f t="shared" si="0"/>
        <v>97.969172411673867</v>
      </c>
      <c r="F21" s="21">
        <v>92503.27</v>
      </c>
      <c r="G21" s="21">
        <v>117333</v>
      </c>
      <c r="H21" s="21">
        <f t="shared" si="1"/>
        <v>126.84200245029176</v>
      </c>
      <c r="I21" s="21">
        <v>70000</v>
      </c>
      <c r="J21" s="21">
        <v>66561.37</v>
      </c>
      <c r="K21" s="21">
        <f t="shared" si="2"/>
        <v>95.087671428571412</v>
      </c>
      <c r="L21" s="21"/>
      <c r="M21" s="21">
        <v>60029.79</v>
      </c>
      <c r="N21" s="21">
        <v>50521.37</v>
      </c>
      <c r="O21" s="21">
        <f t="shared" si="3"/>
        <v>84.160497646251969</v>
      </c>
      <c r="P21" s="21">
        <v>154921</v>
      </c>
      <c r="Q21" s="21">
        <v>70000</v>
      </c>
      <c r="R21" s="21">
        <v>66561.37</v>
      </c>
      <c r="S21" s="21">
        <f t="shared" si="4"/>
        <v>95.087671428571412</v>
      </c>
      <c r="T21" s="21">
        <v>181278</v>
      </c>
      <c r="U21" s="21">
        <v>80064.893498788006</v>
      </c>
      <c r="V21" s="21">
        <v>85708.82</v>
      </c>
      <c r="W21" s="21">
        <f t="shared" si="5"/>
        <v>107.04919004394533</v>
      </c>
      <c r="X21" s="21">
        <v>162001</v>
      </c>
      <c r="Y21" s="21">
        <v>106035.42499144522</v>
      </c>
      <c r="Z21" s="21">
        <v>82990</v>
      </c>
      <c r="AA21" s="21">
        <f t="shared" si="6"/>
        <v>78.266296387924612</v>
      </c>
      <c r="AB21" s="21">
        <v>177376</v>
      </c>
      <c r="AC21" s="21">
        <v>109689.92</v>
      </c>
      <c r="AD21" s="21">
        <v>126545.83</v>
      </c>
      <c r="AE21" s="21">
        <f t="shared" si="7"/>
        <v>115.36687236165366</v>
      </c>
      <c r="AF21" s="21">
        <v>192652</v>
      </c>
      <c r="AG21" s="21">
        <v>135737</v>
      </c>
      <c r="AH21" s="21">
        <v>137657</v>
      </c>
      <c r="AI21" s="21">
        <f t="shared" si="8"/>
        <v>101.41450009945703</v>
      </c>
      <c r="AJ21" s="21">
        <v>61616</v>
      </c>
      <c r="AK21" s="21">
        <v>141166</v>
      </c>
      <c r="AL21" s="21">
        <v>32983.32</v>
      </c>
      <c r="AM21" s="21">
        <f t="shared" si="9"/>
        <v>23.364917898077444</v>
      </c>
      <c r="AN21" s="21">
        <v>164047</v>
      </c>
      <c r="AO21" s="21">
        <v>146813</v>
      </c>
      <c r="AP21" s="21">
        <v>109669</v>
      </c>
      <c r="AQ21" s="21">
        <f t="shared" si="10"/>
        <v>74.699788165898113</v>
      </c>
      <c r="AR21" s="21">
        <v>79282</v>
      </c>
      <c r="AS21" s="21">
        <v>149998</v>
      </c>
      <c r="AT21" s="21">
        <v>58923.07</v>
      </c>
      <c r="AU21" s="21">
        <f t="shared" si="11"/>
        <v>39.282570434272458</v>
      </c>
    </row>
    <row r="22" spans="1:47" ht="15" customHeight="1" x14ac:dyDescent="0.2">
      <c r="A22" s="19">
        <v>15</v>
      </c>
      <c r="B22" s="20" t="s">
        <v>28</v>
      </c>
      <c r="C22" s="21">
        <v>151011.66</v>
      </c>
      <c r="D22" s="21">
        <v>105452.82</v>
      </c>
      <c r="E22" s="21">
        <f t="shared" si="0"/>
        <v>69.830912394446898</v>
      </c>
      <c r="F22" s="21">
        <v>155000</v>
      </c>
      <c r="G22" s="21">
        <v>126822</v>
      </c>
      <c r="H22" s="21">
        <f t="shared" si="1"/>
        <v>81.820645161290315</v>
      </c>
      <c r="I22" s="21">
        <v>202652</v>
      </c>
      <c r="J22" s="21">
        <v>146243</v>
      </c>
      <c r="K22" s="21">
        <f t="shared" si="2"/>
        <v>72.164597437972489</v>
      </c>
      <c r="L22" s="21"/>
      <c r="M22" s="21">
        <v>155000</v>
      </c>
      <c r="N22" s="21">
        <v>126822</v>
      </c>
      <c r="O22" s="21">
        <f t="shared" si="3"/>
        <v>81.820645161290315</v>
      </c>
      <c r="P22" s="21">
        <v>268634</v>
      </c>
      <c r="Q22" s="21">
        <v>202652</v>
      </c>
      <c r="R22" s="21">
        <v>146243</v>
      </c>
      <c r="S22" s="21">
        <f t="shared" si="4"/>
        <v>72.164597437972489</v>
      </c>
      <c r="T22" s="21">
        <v>303334</v>
      </c>
      <c r="U22" s="21">
        <v>247925.29592730739</v>
      </c>
      <c r="V22" s="21">
        <v>182941</v>
      </c>
      <c r="W22" s="21">
        <f t="shared" si="5"/>
        <v>73.788759358237883</v>
      </c>
      <c r="X22" s="21">
        <v>246662</v>
      </c>
      <c r="Y22" s="21">
        <v>174924.43778561259</v>
      </c>
      <c r="Z22" s="21">
        <v>178693</v>
      </c>
      <c r="AA22" s="21">
        <f t="shared" si="6"/>
        <v>102.15439435569668</v>
      </c>
      <c r="AB22" s="21">
        <v>271206</v>
      </c>
      <c r="AC22" s="21">
        <v>178814</v>
      </c>
      <c r="AD22" s="21">
        <v>206932</v>
      </c>
      <c r="AE22" s="21">
        <f t="shared" si="7"/>
        <v>115.72471954097554</v>
      </c>
      <c r="AF22" s="21">
        <v>248584</v>
      </c>
      <c r="AG22" s="21">
        <v>198483</v>
      </c>
      <c r="AH22" s="21">
        <v>208004</v>
      </c>
      <c r="AI22" s="21">
        <f t="shared" si="8"/>
        <v>104.79688436793076</v>
      </c>
      <c r="AJ22" s="21">
        <v>236408</v>
      </c>
      <c r="AK22" s="21">
        <v>216362</v>
      </c>
      <c r="AL22" s="21">
        <v>190394</v>
      </c>
      <c r="AM22" s="21">
        <f t="shared" si="9"/>
        <v>87.997892421035118</v>
      </c>
      <c r="AN22" s="21">
        <v>224961</v>
      </c>
      <c r="AO22" s="21">
        <v>231507</v>
      </c>
      <c r="AP22" s="21">
        <v>222825</v>
      </c>
      <c r="AQ22" s="21">
        <f t="shared" si="10"/>
        <v>96.249789423213983</v>
      </c>
      <c r="AR22" s="21">
        <v>200355</v>
      </c>
      <c r="AS22" s="21">
        <v>243006.64</v>
      </c>
      <c r="AT22" s="21">
        <v>189976</v>
      </c>
      <c r="AU22" s="21">
        <f t="shared" si="11"/>
        <v>78.17728766588435</v>
      </c>
    </row>
    <row r="23" spans="1:47" ht="15" customHeight="1" x14ac:dyDescent="0.2">
      <c r="A23" s="19">
        <v>16</v>
      </c>
      <c r="B23" s="20" t="s">
        <v>29</v>
      </c>
      <c r="C23" s="21">
        <v>57750</v>
      </c>
      <c r="D23" s="21">
        <v>26759.15</v>
      </c>
      <c r="E23" s="21">
        <f t="shared" si="0"/>
        <v>46.336190476190481</v>
      </c>
      <c r="F23" s="21">
        <v>72666</v>
      </c>
      <c r="G23" s="21">
        <v>67549.149999999994</v>
      </c>
      <c r="H23" s="21">
        <f t="shared" si="1"/>
        <v>92.958398700905505</v>
      </c>
      <c r="I23" s="21">
        <v>74071</v>
      </c>
      <c r="J23" s="21">
        <v>71111.44</v>
      </c>
      <c r="K23" s="21">
        <f t="shared" si="2"/>
        <v>96.004428183769633</v>
      </c>
      <c r="L23" s="21"/>
      <c r="M23" s="21">
        <v>72666</v>
      </c>
      <c r="N23" s="21">
        <v>67549.149999999994</v>
      </c>
      <c r="O23" s="21">
        <f t="shared" si="3"/>
        <v>92.958398700905505</v>
      </c>
      <c r="P23" s="21">
        <v>197750</v>
      </c>
      <c r="Q23" s="21">
        <v>74071</v>
      </c>
      <c r="R23" s="21">
        <v>71111.44</v>
      </c>
      <c r="S23" s="21">
        <f t="shared" si="4"/>
        <v>96.004428183769633</v>
      </c>
      <c r="T23" s="21">
        <v>216953</v>
      </c>
      <c r="U23" s="21">
        <v>116079.44571658247</v>
      </c>
      <c r="V23" s="21">
        <v>96868</v>
      </c>
      <c r="W23" s="21">
        <f t="shared" si="5"/>
        <v>83.449743752663323</v>
      </c>
      <c r="X23" s="21">
        <v>277212</v>
      </c>
      <c r="Y23" s="21">
        <v>127426.10594031712</v>
      </c>
      <c r="Z23" s="21">
        <v>106178</v>
      </c>
      <c r="AA23" s="21">
        <f t="shared" si="6"/>
        <v>83.32515477615776</v>
      </c>
      <c r="AB23" s="21">
        <v>233177</v>
      </c>
      <c r="AC23" s="21">
        <v>125839</v>
      </c>
      <c r="AD23" s="21">
        <v>110486</v>
      </c>
      <c r="AE23" s="21">
        <f t="shared" si="7"/>
        <v>87.7994898242993</v>
      </c>
      <c r="AF23" s="21">
        <v>246377</v>
      </c>
      <c r="AG23" s="21">
        <v>170004</v>
      </c>
      <c r="AH23" s="21">
        <v>120044</v>
      </c>
      <c r="AI23" s="21">
        <f t="shared" si="8"/>
        <v>70.612456177501699</v>
      </c>
      <c r="AJ23" s="21">
        <v>222334</v>
      </c>
      <c r="AK23" s="21">
        <v>193548</v>
      </c>
      <c r="AL23" s="21">
        <v>93484.94</v>
      </c>
      <c r="AM23" s="21">
        <f t="shared" si="9"/>
        <v>48.300648934631205</v>
      </c>
      <c r="AN23" s="21">
        <v>194625</v>
      </c>
      <c r="AO23" s="21">
        <v>234283</v>
      </c>
      <c r="AP23" s="21">
        <v>101202</v>
      </c>
      <c r="AQ23" s="21">
        <f t="shared" si="10"/>
        <v>43.196476056734809</v>
      </c>
      <c r="AR23" s="21">
        <v>205877</v>
      </c>
      <c r="AS23" s="21">
        <v>237396</v>
      </c>
      <c r="AT23" s="21">
        <v>114976.57</v>
      </c>
      <c r="AU23" s="21">
        <f t="shared" si="11"/>
        <v>48.432395659573032</v>
      </c>
    </row>
    <row r="24" spans="1:47" ht="15" customHeight="1" x14ac:dyDescent="0.2">
      <c r="A24" s="19">
        <v>17</v>
      </c>
      <c r="B24" s="20" t="s">
        <v>32</v>
      </c>
      <c r="C24" s="21">
        <v>50648.57</v>
      </c>
      <c r="D24" s="21">
        <v>36576.879999999997</v>
      </c>
      <c r="E24" s="21">
        <f t="shared" si="0"/>
        <v>72.217004349777298</v>
      </c>
      <c r="F24" s="21">
        <v>212340</v>
      </c>
      <c r="G24" s="21">
        <v>192052.77000000002</v>
      </c>
      <c r="H24" s="21">
        <f t="shared" si="1"/>
        <v>90.445874540830744</v>
      </c>
      <c r="I24" s="21">
        <v>65000</v>
      </c>
      <c r="J24" s="21">
        <v>66759</v>
      </c>
      <c r="K24" s="21">
        <f t="shared" si="2"/>
        <v>102.70615384615385</v>
      </c>
      <c r="L24" s="21"/>
      <c r="M24" s="21">
        <v>56538</v>
      </c>
      <c r="N24" s="21">
        <v>54541.26</v>
      </c>
      <c r="O24" s="21">
        <f t="shared" si="3"/>
        <v>96.468322190385237</v>
      </c>
      <c r="P24" s="21">
        <v>94806</v>
      </c>
      <c r="Q24" s="21">
        <v>65000</v>
      </c>
      <c r="R24" s="21">
        <v>66759</v>
      </c>
      <c r="S24" s="21">
        <f t="shared" si="4"/>
        <v>102.70615384615385</v>
      </c>
      <c r="T24" s="21">
        <v>84081</v>
      </c>
      <c r="U24" s="21">
        <v>84025.298704327986</v>
      </c>
      <c r="V24" s="21">
        <v>69921</v>
      </c>
      <c r="W24" s="21">
        <f t="shared" si="5"/>
        <v>83.214223666185546</v>
      </c>
      <c r="X24" s="21">
        <v>70734</v>
      </c>
      <c r="Y24" s="21">
        <v>102204.66700106244</v>
      </c>
      <c r="Z24" s="21">
        <v>82651</v>
      </c>
      <c r="AA24" s="21">
        <f t="shared" si="6"/>
        <v>80.868127087719813</v>
      </c>
      <c r="AB24" s="21">
        <v>95262</v>
      </c>
      <c r="AC24" s="21">
        <v>107310</v>
      </c>
      <c r="AD24" s="21">
        <v>98772</v>
      </c>
      <c r="AE24" s="21">
        <f t="shared" si="7"/>
        <v>92.04361196533408</v>
      </c>
      <c r="AF24" s="21">
        <v>100005</v>
      </c>
      <c r="AG24" s="21">
        <v>100711</v>
      </c>
      <c r="AH24" s="21">
        <v>102296</v>
      </c>
      <c r="AI24" s="21">
        <f t="shared" si="8"/>
        <v>101.57381020941109</v>
      </c>
      <c r="AJ24" s="21">
        <v>65022</v>
      </c>
      <c r="AK24" s="21">
        <v>113733</v>
      </c>
      <c r="AL24" s="21">
        <v>67411.33</v>
      </c>
      <c r="AM24" s="21">
        <f t="shared" si="9"/>
        <v>59.271565860392329</v>
      </c>
      <c r="AN24" s="21">
        <v>70667</v>
      </c>
      <c r="AO24" s="21">
        <v>120388</v>
      </c>
      <c r="AP24" s="21">
        <v>72536</v>
      </c>
      <c r="AQ24" s="21">
        <f t="shared" si="10"/>
        <v>60.251852344087453</v>
      </c>
      <c r="AR24" s="21">
        <v>59004</v>
      </c>
      <c r="AS24" s="21">
        <v>108683</v>
      </c>
      <c r="AT24" s="21">
        <v>66438</v>
      </c>
      <c r="AU24" s="21">
        <f t="shared" si="11"/>
        <v>61.130075540792951</v>
      </c>
    </row>
    <row r="25" spans="1:47" ht="15" customHeight="1" x14ac:dyDescent="0.2">
      <c r="A25" s="19">
        <v>18</v>
      </c>
      <c r="B25" s="20" t="s">
        <v>33</v>
      </c>
      <c r="C25" s="21">
        <v>67375</v>
      </c>
      <c r="D25" s="21">
        <v>24817</v>
      </c>
      <c r="E25" s="21">
        <f t="shared" si="0"/>
        <v>36.83413729128015</v>
      </c>
      <c r="F25" s="21">
        <v>23865.86</v>
      </c>
      <c r="G25" s="21">
        <v>22463</v>
      </c>
      <c r="H25" s="21">
        <f t="shared" si="1"/>
        <v>94.121896298729652</v>
      </c>
      <c r="I25" s="21">
        <v>107913</v>
      </c>
      <c r="J25" s="21">
        <v>93254</v>
      </c>
      <c r="K25" s="21">
        <f t="shared" si="2"/>
        <v>86.415909111969825</v>
      </c>
      <c r="L25" s="21"/>
      <c r="M25" s="21">
        <v>87510</v>
      </c>
      <c r="N25" s="21">
        <v>74711</v>
      </c>
      <c r="O25" s="21">
        <f t="shared" si="3"/>
        <v>85.374242943663575</v>
      </c>
      <c r="P25" s="21">
        <v>221444</v>
      </c>
      <c r="Q25" s="21">
        <v>107913</v>
      </c>
      <c r="R25" s="21">
        <v>93254</v>
      </c>
      <c r="S25" s="21">
        <f t="shared" si="4"/>
        <v>86.415909111969825</v>
      </c>
      <c r="T25" s="21">
        <v>241227</v>
      </c>
      <c r="U25" s="21">
        <v>131148.64656953592</v>
      </c>
      <c r="V25" s="21">
        <v>144024.01799999998</v>
      </c>
      <c r="W25" s="21">
        <f t="shared" si="5"/>
        <v>109.81738795423821</v>
      </c>
      <c r="X25" s="21">
        <v>220198</v>
      </c>
      <c r="Y25" s="21">
        <v>139821.91691556951</v>
      </c>
      <c r="Z25" s="21">
        <v>126584.65443000001</v>
      </c>
      <c r="AA25" s="21">
        <f t="shared" si="6"/>
        <v>90.53276998514994</v>
      </c>
      <c r="AB25" s="21">
        <v>242303</v>
      </c>
      <c r="AC25" s="21">
        <v>155279.50009384344</v>
      </c>
      <c r="AD25" s="21">
        <v>145208.81</v>
      </c>
      <c r="AE25" s="21">
        <f t="shared" si="7"/>
        <v>93.514475453773869</v>
      </c>
      <c r="AF25" s="21">
        <v>261046</v>
      </c>
      <c r="AG25" s="21">
        <v>173669</v>
      </c>
      <c r="AH25" s="21">
        <v>157830.5</v>
      </c>
      <c r="AI25" s="21">
        <f t="shared" si="8"/>
        <v>90.880064951142685</v>
      </c>
      <c r="AJ25" s="21">
        <v>94782</v>
      </c>
      <c r="AK25" s="21">
        <v>192528.5</v>
      </c>
      <c r="AL25" s="21">
        <v>48023.240000000005</v>
      </c>
      <c r="AM25" s="21">
        <f t="shared" si="9"/>
        <v>24.943444736753261</v>
      </c>
      <c r="AN25" s="21">
        <v>111226</v>
      </c>
      <c r="AO25" s="21">
        <v>210433.65050000005</v>
      </c>
      <c r="AP25" s="21">
        <v>79745</v>
      </c>
      <c r="AQ25" s="21">
        <f t="shared" si="10"/>
        <v>37.895555112275154</v>
      </c>
      <c r="AR25" s="21">
        <v>126446</v>
      </c>
      <c r="AS25" s="21">
        <v>245938.71150600008</v>
      </c>
      <c r="AT25" s="21">
        <v>66496.429999999993</v>
      </c>
      <c r="AU25" s="21">
        <f t="shared" si="11"/>
        <v>27.037805310441215</v>
      </c>
    </row>
    <row r="26" spans="1:47" ht="15" customHeight="1" x14ac:dyDescent="0.2">
      <c r="A26" s="19">
        <v>19</v>
      </c>
      <c r="B26" s="20" t="s">
        <v>34</v>
      </c>
      <c r="C26" s="21">
        <v>21930.19</v>
      </c>
      <c r="D26" s="21">
        <v>18059.93</v>
      </c>
      <c r="E26" s="21">
        <f t="shared" si="0"/>
        <v>82.351908487796962</v>
      </c>
      <c r="F26" s="21">
        <v>87510</v>
      </c>
      <c r="G26" s="21">
        <v>74711</v>
      </c>
      <c r="H26" s="21">
        <f t="shared" si="1"/>
        <v>85.374242943663575</v>
      </c>
      <c r="I26" s="21">
        <v>30617</v>
      </c>
      <c r="J26" s="21">
        <v>28518</v>
      </c>
      <c r="K26" s="21">
        <f t="shared" si="2"/>
        <v>93.144331580494494</v>
      </c>
      <c r="L26" s="21"/>
      <c r="M26" s="21">
        <v>23865.86</v>
      </c>
      <c r="N26" s="21">
        <v>22463</v>
      </c>
      <c r="O26" s="21">
        <f t="shared" si="3"/>
        <v>94.121896298729652</v>
      </c>
      <c r="P26" s="21">
        <v>47540</v>
      </c>
      <c r="Q26" s="21">
        <v>30617</v>
      </c>
      <c r="R26" s="21">
        <v>28518</v>
      </c>
      <c r="S26" s="21">
        <f t="shared" si="4"/>
        <v>93.144331580494494</v>
      </c>
      <c r="T26" s="21">
        <v>55164</v>
      </c>
      <c r="U26" s="21">
        <v>48155.090316816182</v>
      </c>
      <c r="V26" s="21">
        <v>45584</v>
      </c>
      <c r="W26" s="21">
        <f t="shared" si="5"/>
        <v>94.660813010834843</v>
      </c>
      <c r="X26" s="21">
        <v>46351</v>
      </c>
      <c r="Y26" s="21">
        <v>57948.841204246557</v>
      </c>
      <c r="Z26" s="21">
        <v>42029</v>
      </c>
      <c r="AA26" s="21">
        <f t="shared" si="6"/>
        <v>72.52776608916912</v>
      </c>
      <c r="AB26" s="21">
        <v>43299</v>
      </c>
      <c r="AC26" s="21">
        <v>59000</v>
      </c>
      <c r="AD26" s="21">
        <v>43615</v>
      </c>
      <c r="AE26" s="21">
        <f t="shared" si="7"/>
        <v>73.923728813559322</v>
      </c>
      <c r="AF26" s="21">
        <v>40783</v>
      </c>
      <c r="AG26" s="21">
        <v>60000</v>
      </c>
      <c r="AH26" s="21">
        <v>43918</v>
      </c>
      <c r="AI26" s="21">
        <f t="shared" si="8"/>
        <v>73.196666666666658</v>
      </c>
      <c r="AJ26" s="21">
        <v>19143</v>
      </c>
      <c r="AK26" s="21">
        <v>69113</v>
      </c>
      <c r="AL26" s="21">
        <v>27455</v>
      </c>
      <c r="AM26" s="21">
        <f t="shared" si="9"/>
        <v>39.724798518368473</v>
      </c>
      <c r="AN26" s="21">
        <v>18267</v>
      </c>
      <c r="AO26" s="21">
        <v>70000</v>
      </c>
      <c r="AP26" s="21">
        <v>29495</v>
      </c>
      <c r="AQ26" s="21">
        <f t="shared" si="10"/>
        <v>42.135714285714286</v>
      </c>
      <c r="AR26" s="21">
        <v>20283</v>
      </c>
      <c r="AS26" s="21">
        <v>72916</v>
      </c>
      <c r="AT26" s="21">
        <v>29120</v>
      </c>
      <c r="AU26" s="21">
        <f t="shared" si="11"/>
        <v>39.936365132481214</v>
      </c>
    </row>
    <row r="27" spans="1:47" ht="15" customHeight="1" x14ac:dyDescent="0.2">
      <c r="A27" s="19">
        <v>20</v>
      </c>
      <c r="B27" s="20" t="s">
        <v>35</v>
      </c>
      <c r="C27" s="21">
        <v>201942.98</v>
      </c>
      <c r="D27" s="21">
        <v>120848.94</v>
      </c>
      <c r="E27" s="21">
        <f t="shared" si="0"/>
        <v>59.843100265233282</v>
      </c>
      <c r="F27" s="21">
        <v>56538</v>
      </c>
      <c r="G27" s="21">
        <v>54541.26</v>
      </c>
      <c r="H27" s="21">
        <f t="shared" si="1"/>
        <v>96.468322190385237</v>
      </c>
      <c r="I27" s="21">
        <v>188012.91999999998</v>
      </c>
      <c r="J27" s="21">
        <v>269414.90000000002</v>
      </c>
      <c r="K27" s="21">
        <f t="shared" si="2"/>
        <v>143.29595008683449</v>
      </c>
      <c r="L27" s="21"/>
      <c r="M27" s="21">
        <v>212340</v>
      </c>
      <c r="N27" s="21">
        <v>192052.77000000002</v>
      </c>
      <c r="O27" s="21">
        <f t="shared" si="3"/>
        <v>90.445874540830744</v>
      </c>
      <c r="P27" s="21">
        <v>460827</v>
      </c>
      <c r="Q27" s="21">
        <v>188012.91999999998</v>
      </c>
      <c r="R27" s="21">
        <v>269414.90000000002</v>
      </c>
      <c r="S27" s="21">
        <f t="shared" si="4"/>
        <v>143.29595008683449</v>
      </c>
      <c r="T27" s="21">
        <v>374602</v>
      </c>
      <c r="U27" s="21">
        <v>297905.01669235621</v>
      </c>
      <c r="V27" s="21">
        <v>263489.61</v>
      </c>
      <c r="W27" s="21">
        <f t="shared" si="5"/>
        <v>88.447523618611399</v>
      </c>
      <c r="X27" s="21">
        <v>335355</v>
      </c>
      <c r="Y27" s="21">
        <v>295417.49616483948</v>
      </c>
      <c r="Z27" s="21">
        <v>251044.29</v>
      </c>
      <c r="AA27" s="21">
        <f t="shared" si="6"/>
        <v>84.979492839489865</v>
      </c>
      <c r="AB27" s="21">
        <v>303576</v>
      </c>
      <c r="AC27" s="21">
        <v>263249</v>
      </c>
      <c r="AD27" s="21">
        <v>270515</v>
      </c>
      <c r="AE27" s="21">
        <f t="shared" si="7"/>
        <v>102.76012444491718</v>
      </c>
      <c r="AF27" s="21">
        <v>323045</v>
      </c>
      <c r="AG27" s="21">
        <v>350109</v>
      </c>
      <c r="AH27" s="21">
        <v>317532</v>
      </c>
      <c r="AI27" s="21">
        <f t="shared" si="8"/>
        <v>90.695183499995707</v>
      </c>
      <c r="AJ27" s="21">
        <v>51774</v>
      </c>
      <c r="AK27" s="21">
        <v>401150</v>
      </c>
      <c r="AL27" s="21">
        <v>107326</v>
      </c>
      <c r="AM27" s="21">
        <f t="shared" si="9"/>
        <v>26.754580580830112</v>
      </c>
      <c r="AN27" s="21">
        <v>88450</v>
      </c>
      <c r="AO27" s="21">
        <v>375500</v>
      </c>
      <c r="AP27" s="21">
        <v>194171</v>
      </c>
      <c r="AQ27" s="21">
        <f t="shared" si="10"/>
        <v>51.70998668442077</v>
      </c>
      <c r="AR27" s="21">
        <v>65928</v>
      </c>
      <c r="AS27" s="21">
        <v>450000</v>
      </c>
      <c r="AT27" s="21">
        <v>193047.12</v>
      </c>
      <c r="AU27" s="21">
        <f t="shared" si="11"/>
        <v>42.899359999999994</v>
      </c>
    </row>
    <row r="28" spans="1:47" ht="15" customHeight="1" x14ac:dyDescent="0.2">
      <c r="A28" s="19">
        <v>21</v>
      </c>
      <c r="B28" s="20" t="s">
        <v>36</v>
      </c>
      <c r="C28" s="21">
        <v>50759.95</v>
      </c>
      <c r="D28" s="21">
        <v>29233.99</v>
      </c>
      <c r="E28" s="21">
        <f t="shared" si="0"/>
        <v>57.592629622369607</v>
      </c>
      <c r="F28" s="21">
        <v>158756</v>
      </c>
      <c r="G28" s="21">
        <v>116575</v>
      </c>
      <c r="H28" s="21">
        <f t="shared" si="1"/>
        <v>73.430295547884811</v>
      </c>
      <c r="I28" s="21">
        <v>64685</v>
      </c>
      <c r="J28" s="21">
        <v>57972</v>
      </c>
      <c r="K28" s="21">
        <f t="shared" si="2"/>
        <v>89.622014377367236</v>
      </c>
      <c r="L28" s="21"/>
      <c r="M28" s="21">
        <v>56895.000000000007</v>
      </c>
      <c r="N28" s="21">
        <v>42777</v>
      </c>
      <c r="O28" s="21">
        <f t="shared" si="3"/>
        <v>75.185868705510146</v>
      </c>
      <c r="P28" s="21">
        <v>132359</v>
      </c>
      <c r="Q28" s="21">
        <v>64685</v>
      </c>
      <c r="R28" s="21">
        <v>57972</v>
      </c>
      <c r="S28" s="21">
        <f t="shared" si="4"/>
        <v>89.622014377367236</v>
      </c>
      <c r="T28" s="21">
        <v>96144</v>
      </c>
      <c r="U28" s="21">
        <v>74948</v>
      </c>
      <c r="V28" s="21">
        <v>61207.58</v>
      </c>
      <c r="W28" s="21">
        <f t="shared" si="5"/>
        <v>81.666728932059556</v>
      </c>
      <c r="X28" s="21">
        <v>105847</v>
      </c>
      <c r="Y28" s="21">
        <v>88490.257626359205</v>
      </c>
      <c r="Z28" s="21">
        <v>58528</v>
      </c>
      <c r="AA28" s="21">
        <f t="shared" si="6"/>
        <v>66.140614311609667</v>
      </c>
      <c r="AB28" s="21">
        <v>146375</v>
      </c>
      <c r="AC28" s="21">
        <v>113092.99999999999</v>
      </c>
      <c r="AD28" s="21">
        <v>72905</v>
      </c>
      <c r="AE28" s="21">
        <f t="shared" si="7"/>
        <v>64.464644142431453</v>
      </c>
      <c r="AF28" s="21">
        <v>130089</v>
      </c>
      <c r="AG28" s="21">
        <v>164170</v>
      </c>
      <c r="AH28" s="21">
        <v>116934</v>
      </c>
      <c r="AI28" s="21">
        <f t="shared" si="8"/>
        <v>71.227386245964553</v>
      </c>
      <c r="AJ28" s="21">
        <v>90682</v>
      </c>
      <c r="AK28" s="21">
        <v>186763</v>
      </c>
      <c r="AL28" s="21">
        <v>64757</v>
      </c>
      <c r="AM28" s="21">
        <f t="shared" si="9"/>
        <v>34.673356071598768</v>
      </c>
      <c r="AN28" s="21">
        <v>116091</v>
      </c>
      <c r="AO28" s="21">
        <v>197103</v>
      </c>
      <c r="AP28" s="21">
        <v>73367</v>
      </c>
      <c r="AQ28" s="21">
        <f t="shared" si="10"/>
        <v>37.222670380460976</v>
      </c>
      <c r="AR28" s="21">
        <v>111689</v>
      </c>
      <c r="AS28" s="21">
        <v>227222</v>
      </c>
      <c r="AT28" s="21">
        <v>60721</v>
      </c>
      <c r="AU28" s="21">
        <f t="shared" si="11"/>
        <v>26.723204619271023</v>
      </c>
    </row>
    <row r="29" spans="1:47" ht="15" customHeight="1" x14ac:dyDescent="0.2">
      <c r="A29" s="19">
        <v>22</v>
      </c>
      <c r="B29" s="22" t="s">
        <v>37</v>
      </c>
      <c r="C29" s="22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>
        <v>20729</v>
      </c>
      <c r="AC29" s="21">
        <v>20000</v>
      </c>
      <c r="AD29" s="21">
        <v>13104.6</v>
      </c>
      <c r="AE29" s="21">
        <f t="shared" si="7"/>
        <v>65.522999999999996</v>
      </c>
      <c r="AF29" s="21">
        <v>21252</v>
      </c>
      <c r="AG29" s="21">
        <v>17501</v>
      </c>
      <c r="AH29" s="21">
        <v>14356</v>
      </c>
      <c r="AI29" s="21">
        <f t="shared" si="8"/>
        <v>82.029598308668071</v>
      </c>
      <c r="AJ29" s="21">
        <v>17475</v>
      </c>
      <c r="AK29" s="21">
        <v>15000</v>
      </c>
      <c r="AL29" s="21">
        <v>11503</v>
      </c>
      <c r="AM29" s="21">
        <f t="shared" si="9"/>
        <v>76.686666666666667</v>
      </c>
      <c r="AN29" s="21">
        <v>17525</v>
      </c>
      <c r="AO29" s="21">
        <v>17500</v>
      </c>
      <c r="AP29" s="21">
        <v>11446</v>
      </c>
      <c r="AQ29" s="21">
        <f t="shared" si="10"/>
        <v>65.405714285714282</v>
      </c>
      <c r="AR29" s="21">
        <v>14358</v>
      </c>
      <c r="AS29" s="21">
        <v>18025</v>
      </c>
      <c r="AT29" s="21">
        <v>10667.57</v>
      </c>
      <c r="AU29" s="21">
        <f t="shared" si="11"/>
        <v>59.182080443828013</v>
      </c>
    </row>
    <row r="30" spans="1:47" ht="15" customHeight="1" x14ac:dyDescent="0.2">
      <c r="A30" s="19">
        <v>23</v>
      </c>
      <c r="B30" s="20" t="s">
        <v>38</v>
      </c>
      <c r="C30" s="21">
        <v>34082.550000000003</v>
      </c>
      <c r="D30" s="21">
        <v>43372.35</v>
      </c>
      <c r="E30" s="21">
        <f t="shared" si="0"/>
        <v>127.25676335837545</v>
      </c>
      <c r="F30" s="21">
        <v>56895.000000000007</v>
      </c>
      <c r="G30" s="21">
        <v>42777</v>
      </c>
      <c r="H30" s="21">
        <f t="shared" si="1"/>
        <v>75.185868705510146</v>
      </c>
      <c r="I30" s="21">
        <v>49446</v>
      </c>
      <c r="J30" s="21">
        <v>54364.654999999999</v>
      </c>
      <c r="K30" s="21">
        <f t="shared" si="2"/>
        <v>109.94752861707721</v>
      </c>
      <c r="L30" s="21"/>
      <c r="M30" s="21">
        <v>43432</v>
      </c>
      <c r="N30" s="21">
        <v>47833.75</v>
      </c>
      <c r="O30" s="21">
        <f t="shared" si="3"/>
        <v>110.13480843617609</v>
      </c>
      <c r="P30" s="21">
        <v>187504</v>
      </c>
      <c r="Q30" s="21">
        <v>49446</v>
      </c>
      <c r="R30" s="21">
        <v>54364.654999999999</v>
      </c>
      <c r="S30" s="21">
        <f t="shared" si="4"/>
        <v>109.94752861707721</v>
      </c>
      <c r="T30" s="21">
        <v>269652</v>
      </c>
      <c r="U30" s="21">
        <v>94085.299440659233</v>
      </c>
      <c r="V30" s="21">
        <v>96422.450000000012</v>
      </c>
      <c r="W30" s="21">
        <f t="shared" si="5"/>
        <v>102.48407623001172</v>
      </c>
      <c r="X30" s="21">
        <v>217590</v>
      </c>
      <c r="Y30" s="21">
        <v>130536.06359965274</v>
      </c>
      <c r="Z30" s="21">
        <v>86543.390000000014</v>
      </c>
      <c r="AA30" s="21">
        <f t="shared" si="6"/>
        <v>66.298452407316375</v>
      </c>
      <c r="AB30" s="21">
        <v>246281</v>
      </c>
      <c r="AC30" s="21">
        <v>134192</v>
      </c>
      <c r="AD30" s="21">
        <v>137191.28</v>
      </c>
      <c r="AE30" s="21">
        <f t="shared" si="7"/>
        <v>102.23506617384047</v>
      </c>
      <c r="AF30" s="21">
        <v>285076</v>
      </c>
      <c r="AG30" s="21">
        <v>163090</v>
      </c>
      <c r="AH30" s="21">
        <v>165027</v>
      </c>
      <c r="AI30" s="21">
        <f t="shared" si="8"/>
        <v>101.1876877797535</v>
      </c>
      <c r="AJ30" s="21">
        <v>57792</v>
      </c>
      <c r="AK30" s="21">
        <v>168173</v>
      </c>
      <c r="AL30" s="21">
        <v>43362</v>
      </c>
      <c r="AM30" s="21">
        <f t="shared" si="9"/>
        <v>25.784162737181354</v>
      </c>
      <c r="AN30" s="21">
        <v>126372</v>
      </c>
      <c r="AO30" s="21">
        <v>178391</v>
      </c>
      <c r="AP30" s="21">
        <v>68864</v>
      </c>
      <c r="AQ30" s="21">
        <f t="shared" si="10"/>
        <v>38.602844313894757</v>
      </c>
      <c r="AR30" s="21">
        <v>69455</v>
      </c>
      <c r="AS30" s="21">
        <v>178390.48</v>
      </c>
      <c r="AT30" s="21">
        <v>40576</v>
      </c>
      <c r="AU30" s="21">
        <f t="shared" si="11"/>
        <v>22.745608397936927</v>
      </c>
    </row>
    <row r="31" spans="1:47" ht="15" customHeight="1" x14ac:dyDescent="0.2">
      <c r="A31" s="19">
        <v>24</v>
      </c>
      <c r="B31" s="20" t="s">
        <v>39</v>
      </c>
      <c r="C31" s="21">
        <v>122866.59</v>
      </c>
      <c r="D31" s="21">
        <v>121062.97</v>
      </c>
      <c r="E31" s="21">
        <f t="shared" si="0"/>
        <v>98.532050087822896</v>
      </c>
      <c r="F31" s="21">
        <v>43432</v>
      </c>
      <c r="G31" s="21">
        <v>47833.75</v>
      </c>
      <c r="H31" s="21">
        <f t="shared" si="1"/>
        <v>110.13480843617609</v>
      </c>
      <c r="I31" s="21">
        <v>144566</v>
      </c>
      <c r="J31" s="21">
        <v>180547</v>
      </c>
      <c r="K31" s="21">
        <f t="shared" si="2"/>
        <v>124.88897804463012</v>
      </c>
      <c r="L31" s="21"/>
      <c r="M31" s="21">
        <v>158756</v>
      </c>
      <c r="N31" s="21">
        <v>116575</v>
      </c>
      <c r="O31" s="21">
        <f t="shared" si="3"/>
        <v>73.430295547884811</v>
      </c>
      <c r="P31" s="21">
        <v>242105</v>
      </c>
      <c r="Q31" s="21">
        <v>144566</v>
      </c>
      <c r="R31" s="21">
        <v>180547</v>
      </c>
      <c r="S31" s="21">
        <f t="shared" si="4"/>
        <v>124.88897804463012</v>
      </c>
      <c r="T31" s="21">
        <v>267692</v>
      </c>
      <c r="U31" s="21">
        <v>191814.4468283114</v>
      </c>
      <c r="V31" s="21">
        <v>239708</v>
      </c>
      <c r="W31" s="21">
        <f t="shared" si="5"/>
        <v>124.96868925339966</v>
      </c>
      <c r="X31" s="21">
        <v>281120</v>
      </c>
      <c r="Y31" s="21">
        <v>253725.00285229454</v>
      </c>
      <c r="Z31" s="21">
        <v>271273</v>
      </c>
      <c r="AA31" s="21">
        <f t="shared" si="6"/>
        <v>106.91614817240578</v>
      </c>
      <c r="AB31" s="21">
        <v>358339</v>
      </c>
      <c r="AC31" s="21">
        <v>275208.70000000007</v>
      </c>
      <c r="AD31" s="21">
        <v>350630.76</v>
      </c>
      <c r="AE31" s="21">
        <f t="shared" si="7"/>
        <v>127.40540542504648</v>
      </c>
      <c r="AF31" s="21">
        <v>349608</v>
      </c>
      <c r="AG31" s="21">
        <v>332222</v>
      </c>
      <c r="AH31" s="21">
        <v>332813.71999999997</v>
      </c>
      <c r="AI31" s="21">
        <f t="shared" si="8"/>
        <v>100.17810981813365</v>
      </c>
      <c r="AJ31" s="21">
        <v>282909</v>
      </c>
      <c r="AK31" s="21">
        <v>377073</v>
      </c>
      <c r="AL31" s="21">
        <v>262462.26</v>
      </c>
      <c r="AM31" s="21">
        <f t="shared" si="9"/>
        <v>69.605158682801473</v>
      </c>
      <c r="AN31" s="21">
        <v>260714</v>
      </c>
      <c r="AO31" s="21">
        <v>415888</v>
      </c>
      <c r="AP31" s="21">
        <v>266939</v>
      </c>
      <c r="AQ31" s="21">
        <f t="shared" si="10"/>
        <v>64.185309506405574</v>
      </c>
      <c r="AR31" s="21">
        <v>268168</v>
      </c>
      <c r="AS31" s="21">
        <v>325250</v>
      </c>
      <c r="AT31" s="21">
        <v>304930.77</v>
      </c>
      <c r="AU31" s="21">
        <f t="shared" si="11"/>
        <v>93.752734819369721</v>
      </c>
    </row>
    <row r="32" spans="1:47" ht="15" customHeight="1" x14ac:dyDescent="0.2">
      <c r="A32" s="19">
        <v>25</v>
      </c>
      <c r="B32" s="20" t="s">
        <v>40</v>
      </c>
      <c r="C32" s="21">
        <v>5250</v>
      </c>
      <c r="D32" s="21">
        <v>2935.37</v>
      </c>
      <c r="E32" s="21">
        <f t="shared" si="0"/>
        <v>55.911809523809517</v>
      </c>
      <c r="F32" s="21">
        <v>18034.27</v>
      </c>
      <c r="G32" s="21">
        <v>22124.73</v>
      </c>
      <c r="H32" s="21">
        <f t="shared" si="1"/>
        <v>122.68159454194706</v>
      </c>
      <c r="I32" s="21">
        <v>6200</v>
      </c>
      <c r="J32" s="21">
        <v>8245.02</v>
      </c>
      <c r="K32" s="21">
        <f t="shared" si="2"/>
        <v>132.98419354838711</v>
      </c>
      <c r="L32" s="21"/>
      <c r="M32" s="21">
        <v>6000</v>
      </c>
      <c r="N32" s="21">
        <v>5061.2299999999996</v>
      </c>
      <c r="O32" s="21">
        <f t="shared" si="3"/>
        <v>84.353833333333327</v>
      </c>
      <c r="P32" s="21">
        <v>25390</v>
      </c>
      <c r="Q32" s="21">
        <v>6200</v>
      </c>
      <c r="R32" s="21">
        <v>8245.02</v>
      </c>
      <c r="S32" s="21">
        <f t="shared" si="4"/>
        <v>132.98419354838711</v>
      </c>
      <c r="T32" s="21">
        <v>29060</v>
      </c>
      <c r="U32" s="21">
        <v>18390</v>
      </c>
      <c r="V32" s="21">
        <v>12740.589999999998</v>
      </c>
      <c r="W32" s="21">
        <f t="shared" si="5"/>
        <v>69.279989124524192</v>
      </c>
      <c r="X32" s="21">
        <v>28932</v>
      </c>
      <c r="Y32" s="21">
        <v>13322.756270813734</v>
      </c>
      <c r="Z32" s="21">
        <v>12964.18</v>
      </c>
      <c r="AA32" s="21">
        <f t="shared" si="6"/>
        <v>97.308542890638407</v>
      </c>
      <c r="AB32" s="21">
        <v>35085</v>
      </c>
      <c r="AC32" s="21">
        <v>15000</v>
      </c>
      <c r="AD32" s="21">
        <v>16585.48</v>
      </c>
      <c r="AE32" s="21">
        <f t="shared" si="7"/>
        <v>110.56986666666666</v>
      </c>
      <c r="AF32" s="21">
        <v>39218</v>
      </c>
      <c r="AG32" s="21">
        <v>18000</v>
      </c>
      <c r="AH32" s="21">
        <v>18954.599999999999</v>
      </c>
      <c r="AI32" s="21">
        <f t="shared" si="8"/>
        <v>105.30333333333333</v>
      </c>
      <c r="AJ32" s="21">
        <v>34118</v>
      </c>
      <c r="AK32" s="21">
        <v>22100</v>
      </c>
      <c r="AL32" s="21">
        <v>18631.689999999999</v>
      </c>
      <c r="AM32" s="21">
        <f t="shared" si="9"/>
        <v>84.30628959276018</v>
      </c>
      <c r="AN32" s="21">
        <v>35625</v>
      </c>
      <c r="AO32" s="21">
        <v>24600</v>
      </c>
      <c r="AP32" s="21">
        <v>19991</v>
      </c>
      <c r="AQ32" s="21">
        <f t="shared" si="10"/>
        <v>81.264227642276424</v>
      </c>
      <c r="AR32" s="21">
        <v>37247</v>
      </c>
      <c r="AS32" s="21">
        <v>26000</v>
      </c>
      <c r="AT32" s="21">
        <v>22652</v>
      </c>
      <c r="AU32" s="21">
        <f t="shared" si="11"/>
        <v>87.123076923076923</v>
      </c>
    </row>
    <row r="33" spans="1:47" ht="15" customHeight="1" x14ac:dyDescent="0.2">
      <c r="A33" s="19">
        <v>26</v>
      </c>
      <c r="B33" s="20" t="s">
        <v>41</v>
      </c>
      <c r="C33" s="21">
        <v>14143.71</v>
      </c>
      <c r="D33" s="21">
        <v>9666.5400000000009</v>
      </c>
      <c r="E33" s="21">
        <f t="shared" si="0"/>
        <v>68.34515130754238</v>
      </c>
      <c r="F33" s="21">
        <v>6000</v>
      </c>
      <c r="G33" s="21">
        <v>5061.2299999999996</v>
      </c>
      <c r="H33" s="21">
        <f t="shared" si="1"/>
        <v>84.353833333333327</v>
      </c>
      <c r="I33" s="21">
        <v>23007.72</v>
      </c>
      <c r="J33" s="21">
        <v>24759.869999999995</v>
      </c>
      <c r="K33" s="21">
        <f t="shared" si="2"/>
        <v>107.61548732338535</v>
      </c>
      <c r="L33" s="21"/>
      <c r="M33" s="21">
        <v>18034.27</v>
      </c>
      <c r="N33" s="21">
        <v>22124.73</v>
      </c>
      <c r="O33" s="21">
        <f t="shared" si="3"/>
        <v>122.68159454194706</v>
      </c>
      <c r="P33" s="21">
        <v>109426</v>
      </c>
      <c r="Q33" s="21">
        <v>23007.72</v>
      </c>
      <c r="R33" s="21">
        <v>24759.869999999995</v>
      </c>
      <c r="S33" s="21">
        <f t="shared" si="4"/>
        <v>107.61548732338535</v>
      </c>
      <c r="T33" s="21">
        <v>95807</v>
      </c>
      <c r="U33" s="21">
        <v>31813.895679233676</v>
      </c>
      <c r="V33" s="21">
        <v>29927.839999999997</v>
      </c>
      <c r="W33" s="21">
        <f t="shared" si="5"/>
        <v>94.07159783809567</v>
      </c>
      <c r="X33" s="21">
        <v>100528</v>
      </c>
      <c r="Y33" s="21">
        <v>31702.069271283464</v>
      </c>
      <c r="Z33" s="21">
        <v>38319.870000000003</v>
      </c>
      <c r="AA33" s="21">
        <f t="shared" si="6"/>
        <v>120.87498034303745</v>
      </c>
      <c r="AB33" s="21">
        <v>103973</v>
      </c>
      <c r="AC33" s="21">
        <v>32900</v>
      </c>
      <c r="AD33" s="21">
        <v>38852</v>
      </c>
      <c r="AE33" s="21">
        <f t="shared" si="7"/>
        <v>118.09118541033435</v>
      </c>
      <c r="AF33" s="21">
        <v>119298</v>
      </c>
      <c r="AG33" s="21">
        <v>42891</v>
      </c>
      <c r="AH33" s="21">
        <v>38593.67</v>
      </c>
      <c r="AI33" s="21">
        <f t="shared" si="8"/>
        <v>89.980811825324665</v>
      </c>
      <c r="AJ33" s="21">
        <v>84257</v>
      </c>
      <c r="AK33" s="21">
        <v>52871</v>
      </c>
      <c r="AL33" s="21">
        <v>42577.46</v>
      </c>
      <c r="AM33" s="21">
        <f t="shared" si="9"/>
        <v>80.530839212422691</v>
      </c>
      <c r="AN33" s="21">
        <v>101691</v>
      </c>
      <c r="AO33" s="21">
        <v>47012</v>
      </c>
      <c r="AP33" s="21">
        <v>55419</v>
      </c>
      <c r="AQ33" s="21">
        <f t="shared" si="10"/>
        <v>117.88266825491365</v>
      </c>
      <c r="AR33" s="21">
        <v>61240</v>
      </c>
      <c r="AS33" s="21">
        <v>52000</v>
      </c>
      <c r="AT33" s="21">
        <v>39741</v>
      </c>
      <c r="AU33" s="21">
        <f t="shared" si="11"/>
        <v>76.424999999999997</v>
      </c>
    </row>
    <row r="34" spans="1:47" ht="15" customHeight="1" x14ac:dyDescent="0.2">
      <c r="A34" s="19">
        <v>27</v>
      </c>
      <c r="B34" s="20" t="s">
        <v>42</v>
      </c>
      <c r="C34" s="21">
        <v>62070.97</v>
      </c>
      <c r="D34" s="21">
        <v>67730.929999999993</v>
      </c>
      <c r="E34" s="21">
        <f t="shared" si="0"/>
        <v>109.11852996658502</v>
      </c>
      <c r="F34" s="21">
        <v>93278.47</v>
      </c>
      <c r="G34" s="21">
        <v>88016</v>
      </c>
      <c r="H34" s="21">
        <f t="shared" si="1"/>
        <v>94.358322987073009</v>
      </c>
      <c r="I34" s="21">
        <v>110768</v>
      </c>
      <c r="J34" s="21">
        <v>85393</v>
      </c>
      <c r="K34" s="21">
        <f t="shared" si="2"/>
        <v>77.091759352881695</v>
      </c>
      <c r="L34" s="21"/>
      <c r="M34" s="21">
        <v>83403.179999999993</v>
      </c>
      <c r="N34" s="21">
        <v>89249.659999999989</v>
      </c>
      <c r="O34" s="21">
        <f t="shared" si="3"/>
        <v>107.00990058172842</v>
      </c>
      <c r="P34" s="21">
        <v>161711</v>
      </c>
      <c r="Q34" s="21">
        <v>110768</v>
      </c>
      <c r="R34" s="21">
        <v>85393</v>
      </c>
      <c r="S34" s="21">
        <f t="shared" si="4"/>
        <v>77.091759352881695</v>
      </c>
      <c r="T34" s="21">
        <v>200826</v>
      </c>
      <c r="U34" s="21">
        <v>148250</v>
      </c>
      <c r="V34" s="21">
        <v>112914.7</v>
      </c>
      <c r="W34" s="21">
        <f t="shared" si="5"/>
        <v>76.165059021922417</v>
      </c>
      <c r="X34" s="21">
        <v>214956</v>
      </c>
      <c r="Y34" s="21">
        <v>136351.76110349671</v>
      </c>
      <c r="Z34" s="21">
        <v>123702</v>
      </c>
      <c r="AA34" s="21">
        <f t="shared" si="6"/>
        <v>90.722700608248829</v>
      </c>
      <c r="AB34" s="21">
        <v>237408</v>
      </c>
      <c r="AC34" s="21">
        <v>156662</v>
      </c>
      <c r="AD34" s="21">
        <v>171862</v>
      </c>
      <c r="AE34" s="21">
        <f t="shared" si="7"/>
        <v>109.70241666773053</v>
      </c>
      <c r="AF34" s="21">
        <v>231944</v>
      </c>
      <c r="AG34" s="21">
        <v>182000</v>
      </c>
      <c r="AH34" s="21">
        <v>184389</v>
      </c>
      <c r="AI34" s="21">
        <f t="shared" si="8"/>
        <v>101.31263736263736</v>
      </c>
      <c r="AJ34" s="21">
        <v>174590</v>
      </c>
      <c r="AK34" s="21">
        <v>203006</v>
      </c>
      <c r="AL34" s="21">
        <v>135316</v>
      </c>
      <c r="AM34" s="21">
        <f t="shared" si="9"/>
        <v>66.656157946070564</v>
      </c>
      <c r="AN34" s="21">
        <v>172964</v>
      </c>
      <c r="AO34" s="21">
        <v>210000</v>
      </c>
      <c r="AP34" s="21">
        <v>148917</v>
      </c>
      <c r="AQ34" s="21">
        <f t="shared" si="10"/>
        <v>70.912857142857149</v>
      </c>
      <c r="AR34" s="21">
        <v>153369</v>
      </c>
      <c r="AS34" s="21">
        <v>241722</v>
      </c>
      <c r="AT34" s="21">
        <v>132815</v>
      </c>
      <c r="AU34" s="21">
        <f t="shared" si="11"/>
        <v>54.945350443898363</v>
      </c>
    </row>
    <row r="35" spans="1:47" ht="15" customHeight="1" x14ac:dyDescent="0.2">
      <c r="A35" s="19">
        <v>28</v>
      </c>
      <c r="B35" s="20" t="s">
        <v>43</v>
      </c>
      <c r="C35" s="21">
        <v>73618.17</v>
      </c>
      <c r="D35" s="21">
        <v>85039.039999999994</v>
      </c>
      <c r="E35" s="21">
        <f t="shared" si="0"/>
        <v>115.51365647910019</v>
      </c>
      <c r="F35" s="21">
        <v>83403.179999999993</v>
      </c>
      <c r="G35" s="21">
        <v>89249.659999999989</v>
      </c>
      <c r="H35" s="21">
        <f t="shared" si="1"/>
        <v>107.00990058172842</v>
      </c>
      <c r="I35" s="21">
        <v>112680</v>
      </c>
      <c r="J35" s="21">
        <v>128387</v>
      </c>
      <c r="K35" s="21">
        <f t="shared" si="2"/>
        <v>113.93947461838836</v>
      </c>
      <c r="L35" s="21"/>
      <c r="M35" s="21">
        <v>93278.47</v>
      </c>
      <c r="N35" s="21">
        <v>88016</v>
      </c>
      <c r="O35" s="21">
        <f t="shared" si="3"/>
        <v>94.358322987073009</v>
      </c>
      <c r="P35" s="21">
        <v>322988</v>
      </c>
      <c r="Q35" s="21">
        <v>112680</v>
      </c>
      <c r="R35" s="21">
        <v>128387</v>
      </c>
      <c r="S35" s="21">
        <f t="shared" si="4"/>
        <v>113.93947461838836</v>
      </c>
      <c r="T35" s="21">
        <v>339818</v>
      </c>
      <c r="U35" s="21">
        <v>150581.65053134403</v>
      </c>
      <c r="V35" s="21">
        <v>159529</v>
      </c>
      <c r="W35" s="21">
        <f t="shared" si="5"/>
        <v>105.94185907584639</v>
      </c>
      <c r="X35" s="21">
        <v>362931</v>
      </c>
      <c r="Y35" s="21">
        <v>180687.54315587966</v>
      </c>
      <c r="Z35" s="21">
        <v>191680</v>
      </c>
      <c r="AA35" s="21">
        <f t="shared" si="6"/>
        <v>106.08368272218807</v>
      </c>
      <c r="AB35" s="21">
        <v>367847</v>
      </c>
      <c r="AC35" s="21">
        <v>199860</v>
      </c>
      <c r="AD35" s="21">
        <v>208330</v>
      </c>
      <c r="AE35" s="21">
        <f t="shared" si="7"/>
        <v>104.23796657660363</v>
      </c>
      <c r="AF35" s="21">
        <v>326033</v>
      </c>
      <c r="AG35" s="21">
        <v>253219</v>
      </c>
      <c r="AH35" s="21">
        <v>195663</v>
      </c>
      <c r="AI35" s="21">
        <f t="shared" si="8"/>
        <v>77.270268028860386</v>
      </c>
      <c r="AJ35" s="21">
        <v>312913</v>
      </c>
      <c r="AK35" s="21">
        <v>275026</v>
      </c>
      <c r="AL35" s="21">
        <v>174949</v>
      </c>
      <c r="AM35" s="21">
        <f t="shared" si="9"/>
        <v>63.611803974896915</v>
      </c>
      <c r="AN35" s="21">
        <v>351457</v>
      </c>
      <c r="AO35" s="21">
        <v>280000</v>
      </c>
      <c r="AP35" s="21">
        <v>228489</v>
      </c>
      <c r="AQ35" s="21">
        <f t="shared" si="10"/>
        <v>81.603214285714287</v>
      </c>
      <c r="AR35" s="21">
        <v>314165</v>
      </c>
      <c r="AS35" s="21">
        <v>360000</v>
      </c>
      <c r="AT35" s="21">
        <v>214609</v>
      </c>
      <c r="AU35" s="21">
        <f t="shared" si="11"/>
        <v>59.613611111111112</v>
      </c>
    </row>
    <row r="36" spans="1:47" ht="15" customHeight="1" x14ac:dyDescent="0.2">
      <c r="A36" s="19">
        <v>29</v>
      </c>
      <c r="B36" s="20" t="s">
        <v>44</v>
      </c>
      <c r="C36" s="21">
        <v>9101.17</v>
      </c>
      <c r="D36" s="21">
        <v>6185.18</v>
      </c>
      <c r="E36" s="21">
        <f t="shared" si="0"/>
        <v>67.960273239594471</v>
      </c>
      <c r="F36" s="21">
        <v>11928.130000000001</v>
      </c>
      <c r="G36" s="21">
        <v>13695.72</v>
      </c>
      <c r="H36" s="21">
        <f t="shared" si="1"/>
        <v>114.81866813993476</v>
      </c>
      <c r="I36" s="21">
        <v>13193</v>
      </c>
      <c r="J36" s="21">
        <v>16235.07</v>
      </c>
      <c r="K36" s="21">
        <f t="shared" si="2"/>
        <v>123.05821268854696</v>
      </c>
      <c r="L36" s="21"/>
      <c r="M36" s="21">
        <v>11928.130000000001</v>
      </c>
      <c r="N36" s="21">
        <v>13695.72</v>
      </c>
      <c r="O36" s="21">
        <f t="shared" si="3"/>
        <v>114.81866813993476</v>
      </c>
      <c r="P36" s="21">
        <v>33078</v>
      </c>
      <c r="Q36" s="21">
        <v>13193</v>
      </c>
      <c r="R36" s="21">
        <v>16235.07</v>
      </c>
      <c r="S36" s="21">
        <f t="shared" si="4"/>
        <v>123.05821268854696</v>
      </c>
      <c r="T36" s="21">
        <v>38269</v>
      </c>
      <c r="U36" s="21">
        <v>16364.805274470689</v>
      </c>
      <c r="V36" s="21">
        <v>19402.060000000001</v>
      </c>
      <c r="W36" s="21">
        <f t="shared" si="5"/>
        <v>118.5596753190059</v>
      </c>
      <c r="X36" s="21">
        <v>41888</v>
      </c>
      <c r="Y36" s="21">
        <v>20594.29517277571</v>
      </c>
      <c r="Z36" s="21">
        <v>23913</v>
      </c>
      <c r="AA36" s="21">
        <f t="shared" si="6"/>
        <v>116.11468030045231</v>
      </c>
      <c r="AB36" s="21">
        <v>43496</v>
      </c>
      <c r="AC36" s="21">
        <v>22000</v>
      </c>
      <c r="AD36" s="21">
        <v>25702</v>
      </c>
      <c r="AE36" s="21">
        <f t="shared" si="7"/>
        <v>116.82727272727274</v>
      </c>
      <c r="AF36" s="21">
        <v>44484</v>
      </c>
      <c r="AG36" s="21">
        <v>30300</v>
      </c>
      <c r="AH36" s="21">
        <v>27232</v>
      </c>
      <c r="AI36" s="21">
        <f t="shared" si="8"/>
        <v>89.874587458745864</v>
      </c>
      <c r="AJ36" s="21">
        <v>36325</v>
      </c>
      <c r="AK36" s="21">
        <v>30500</v>
      </c>
      <c r="AL36" s="21">
        <v>26017</v>
      </c>
      <c r="AM36" s="21">
        <f t="shared" si="9"/>
        <v>85.301639344262298</v>
      </c>
      <c r="AN36" s="21">
        <v>41991</v>
      </c>
      <c r="AO36" s="21">
        <v>32967</v>
      </c>
      <c r="AP36" s="21">
        <v>29971</v>
      </c>
      <c r="AQ36" s="21">
        <f t="shared" si="10"/>
        <v>90.912124245457576</v>
      </c>
      <c r="AR36" s="21">
        <v>41386</v>
      </c>
      <c r="AS36" s="21">
        <v>35501</v>
      </c>
      <c r="AT36" s="21">
        <v>33382</v>
      </c>
      <c r="AU36" s="21">
        <f t="shared" si="11"/>
        <v>94.031154051998527</v>
      </c>
    </row>
    <row r="37" spans="1:47" ht="15" customHeight="1" x14ac:dyDescent="0.2">
      <c r="A37" s="19">
        <v>30</v>
      </c>
      <c r="B37" s="20" t="s">
        <v>45</v>
      </c>
      <c r="C37" s="21">
        <v>149664.45000000001</v>
      </c>
      <c r="D37" s="21">
        <v>42111.28</v>
      </c>
      <c r="E37" s="21">
        <f t="shared" si="0"/>
        <v>28.137129425190814</v>
      </c>
      <c r="F37" s="21">
        <v>166805</v>
      </c>
      <c r="G37" s="21">
        <v>143675</v>
      </c>
      <c r="H37" s="21">
        <f t="shared" si="1"/>
        <v>86.133509187374486</v>
      </c>
      <c r="I37" s="21">
        <v>182535</v>
      </c>
      <c r="J37" s="21">
        <v>169858</v>
      </c>
      <c r="K37" s="21">
        <f t="shared" si="2"/>
        <v>93.05503054208782</v>
      </c>
      <c r="L37" s="21"/>
      <c r="M37" s="21">
        <v>166805</v>
      </c>
      <c r="N37" s="21">
        <v>143675</v>
      </c>
      <c r="O37" s="21">
        <f t="shared" si="3"/>
        <v>86.133509187374486</v>
      </c>
      <c r="P37" s="21">
        <v>183663</v>
      </c>
      <c r="Q37" s="21">
        <v>182535</v>
      </c>
      <c r="R37" s="21">
        <v>169858</v>
      </c>
      <c r="S37" s="21">
        <f t="shared" si="4"/>
        <v>93.05503054208782</v>
      </c>
      <c r="T37" s="21">
        <v>173042</v>
      </c>
      <c r="U37" s="21">
        <v>229576.86498329684</v>
      </c>
      <c r="V37" s="21">
        <v>193598.30000000002</v>
      </c>
      <c r="W37" s="21">
        <f t="shared" si="5"/>
        <v>84.32831418535379</v>
      </c>
      <c r="X37" s="21">
        <v>178145</v>
      </c>
      <c r="Y37" s="21">
        <v>280014.49699332879</v>
      </c>
      <c r="Z37" s="21">
        <v>247073.22</v>
      </c>
      <c r="AA37" s="21">
        <f t="shared" si="6"/>
        <v>88.235867304358322</v>
      </c>
      <c r="AB37" s="21">
        <v>264014</v>
      </c>
      <c r="AC37" s="21">
        <v>500000</v>
      </c>
      <c r="AD37" s="21">
        <v>313349</v>
      </c>
      <c r="AE37" s="21">
        <f t="shared" si="7"/>
        <v>62.669799999999995</v>
      </c>
      <c r="AF37" s="21">
        <v>188324</v>
      </c>
      <c r="AG37" s="21">
        <v>500000</v>
      </c>
      <c r="AH37" s="21">
        <v>228926.64</v>
      </c>
      <c r="AI37" s="21">
        <f t="shared" si="8"/>
        <v>45.785328</v>
      </c>
      <c r="AJ37" s="21">
        <v>129580</v>
      </c>
      <c r="AK37" s="21">
        <v>395358</v>
      </c>
      <c r="AL37" s="21">
        <v>202282.18999999994</v>
      </c>
      <c r="AM37" s="21">
        <f t="shared" si="9"/>
        <v>51.164309309537174</v>
      </c>
      <c r="AN37" s="21">
        <v>171460</v>
      </c>
      <c r="AO37" s="21">
        <v>392654</v>
      </c>
      <c r="AP37" s="21">
        <v>254384.46</v>
      </c>
      <c r="AQ37" s="21">
        <f t="shared" si="10"/>
        <v>64.785908204169573</v>
      </c>
      <c r="AR37" s="21">
        <v>117816</v>
      </c>
      <c r="AS37" s="21">
        <v>403254</v>
      </c>
      <c r="AT37" s="21">
        <v>156753.22999999998</v>
      </c>
      <c r="AU37" s="21">
        <f t="shared" si="11"/>
        <v>38.872083103949365</v>
      </c>
    </row>
    <row r="38" spans="1:47" ht="15" customHeight="1" x14ac:dyDescent="0.2">
      <c r="A38" s="19">
        <v>31</v>
      </c>
      <c r="B38" s="20" t="s">
        <v>46</v>
      </c>
      <c r="C38" s="21">
        <v>25704.66</v>
      </c>
      <c r="D38" s="21">
        <v>9344.02</v>
      </c>
      <c r="E38" s="21">
        <f t="shared" si="0"/>
        <v>36.351463119916779</v>
      </c>
      <c r="F38" s="21">
        <v>7328</v>
      </c>
      <c r="G38" s="21">
        <v>8647.68</v>
      </c>
      <c r="H38" s="21">
        <f t="shared" si="1"/>
        <v>118.00873362445414</v>
      </c>
      <c r="I38" s="21">
        <v>9330</v>
      </c>
      <c r="J38" s="21">
        <v>14688</v>
      </c>
      <c r="K38" s="21">
        <f t="shared" si="2"/>
        <v>157.42765273311898</v>
      </c>
      <c r="L38" s="21"/>
      <c r="M38" s="21">
        <v>7328</v>
      </c>
      <c r="N38" s="21">
        <v>8647.68</v>
      </c>
      <c r="O38" s="21">
        <f t="shared" si="3"/>
        <v>118.00873362445414</v>
      </c>
      <c r="P38" s="21">
        <v>37055</v>
      </c>
      <c r="Q38" s="21">
        <v>9330</v>
      </c>
      <c r="R38" s="21">
        <v>14688</v>
      </c>
      <c r="S38" s="21">
        <f t="shared" si="4"/>
        <v>157.42765273311898</v>
      </c>
      <c r="T38" s="21">
        <v>41940</v>
      </c>
      <c r="U38" s="21">
        <v>34175</v>
      </c>
      <c r="V38" s="21">
        <v>21193</v>
      </c>
      <c r="W38" s="21">
        <f t="shared" si="5"/>
        <v>62.013167520117044</v>
      </c>
      <c r="X38" s="21">
        <v>44267</v>
      </c>
      <c r="Y38" s="21">
        <v>27057.398445082985</v>
      </c>
      <c r="Z38" s="21">
        <v>26346.23</v>
      </c>
      <c r="AA38" s="21">
        <f t="shared" si="6"/>
        <v>97.371630363774969</v>
      </c>
      <c r="AB38" s="21">
        <v>25251</v>
      </c>
      <c r="AC38" s="21">
        <v>21000</v>
      </c>
      <c r="AD38" s="21">
        <v>19227.59</v>
      </c>
      <c r="AE38" s="21">
        <f t="shared" si="7"/>
        <v>91.559952380952382</v>
      </c>
      <c r="AF38" s="21">
        <v>26000</v>
      </c>
      <c r="AG38" s="21">
        <v>18526</v>
      </c>
      <c r="AH38" s="21">
        <v>18352</v>
      </c>
      <c r="AI38" s="21">
        <f t="shared" si="8"/>
        <v>99.060779445104174</v>
      </c>
      <c r="AJ38" s="21">
        <v>20816</v>
      </c>
      <c r="AK38" s="21">
        <v>20500</v>
      </c>
      <c r="AL38" s="21">
        <v>13562.66</v>
      </c>
      <c r="AM38" s="21">
        <f t="shared" si="9"/>
        <v>66.159317073170726</v>
      </c>
      <c r="AN38" s="21">
        <v>22023</v>
      </c>
      <c r="AO38" s="21">
        <v>22000</v>
      </c>
      <c r="AP38" s="21">
        <v>14996</v>
      </c>
      <c r="AQ38" s="21">
        <f t="shared" si="10"/>
        <v>68.163636363636357</v>
      </c>
      <c r="AR38" s="21">
        <v>17597</v>
      </c>
      <c r="AS38" s="21">
        <v>22000</v>
      </c>
      <c r="AT38" s="21">
        <v>13909</v>
      </c>
      <c r="AU38" s="21">
        <f t="shared" si="11"/>
        <v>63.222727272727276</v>
      </c>
    </row>
    <row r="39" spans="1:47" ht="15" customHeight="1" x14ac:dyDescent="0.2">
      <c r="A39" s="19">
        <v>32</v>
      </c>
      <c r="B39" s="20" t="s">
        <v>47</v>
      </c>
      <c r="C39" s="21">
        <v>34193.760000000002</v>
      </c>
      <c r="D39" s="21">
        <v>11830.71</v>
      </c>
      <c r="E39" s="21">
        <f t="shared" si="0"/>
        <v>34.599032104103202</v>
      </c>
      <c r="F39" s="21">
        <v>43856.78</v>
      </c>
      <c r="G39" s="21">
        <v>44753</v>
      </c>
      <c r="H39" s="21">
        <f t="shared" si="1"/>
        <v>102.04351527859548</v>
      </c>
      <c r="I39" s="21">
        <v>48819</v>
      </c>
      <c r="J39" s="21">
        <v>45300</v>
      </c>
      <c r="K39" s="21">
        <f t="shared" si="2"/>
        <v>92.791740920543234</v>
      </c>
      <c r="L39" s="21"/>
      <c r="M39" s="21">
        <v>43856.78</v>
      </c>
      <c r="N39" s="21">
        <v>44753</v>
      </c>
      <c r="O39" s="21">
        <f t="shared" si="3"/>
        <v>102.04351527859548</v>
      </c>
      <c r="P39" s="21">
        <v>63044</v>
      </c>
      <c r="Q39" s="21">
        <v>48819</v>
      </c>
      <c r="R39" s="21">
        <v>45300</v>
      </c>
      <c r="S39" s="21">
        <f t="shared" si="4"/>
        <v>92.791740920543234</v>
      </c>
      <c r="T39" s="21">
        <v>52162</v>
      </c>
      <c r="U39" s="21">
        <v>57060.366734786447</v>
      </c>
      <c r="V39" s="21">
        <v>44581</v>
      </c>
      <c r="W39" s="21">
        <f t="shared" si="5"/>
        <v>78.129536403455162</v>
      </c>
      <c r="X39" s="21">
        <v>56686</v>
      </c>
      <c r="Y39" s="21">
        <v>52676.482551769448</v>
      </c>
      <c r="Z39" s="21">
        <v>48845</v>
      </c>
      <c r="AA39" s="21">
        <f t="shared" si="6"/>
        <v>92.726388767503721</v>
      </c>
      <c r="AB39" s="21">
        <v>66785</v>
      </c>
      <c r="AC39" s="21">
        <v>60507.526165300005</v>
      </c>
      <c r="AD39" s="21">
        <v>60668</v>
      </c>
      <c r="AE39" s="21">
        <f t="shared" si="7"/>
        <v>100.26521301542158</v>
      </c>
      <c r="AF39" s="21">
        <v>61820</v>
      </c>
      <c r="AG39" s="21">
        <v>70000</v>
      </c>
      <c r="AH39" s="21">
        <v>70094.599999999991</v>
      </c>
      <c r="AI39" s="21">
        <f t="shared" si="8"/>
        <v>100.13514285714284</v>
      </c>
      <c r="AJ39" s="21">
        <v>29396</v>
      </c>
      <c r="AK39" s="21">
        <v>73000</v>
      </c>
      <c r="AL39" s="21">
        <v>33958.340000000004</v>
      </c>
      <c r="AM39" s="21">
        <f t="shared" si="9"/>
        <v>46.518273972602749</v>
      </c>
      <c r="AN39" s="21">
        <v>45392</v>
      </c>
      <c r="AO39" s="21">
        <v>85000</v>
      </c>
      <c r="AP39" s="21">
        <v>43836.570000000007</v>
      </c>
      <c r="AQ39" s="21">
        <f t="shared" si="10"/>
        <v>51.57243529411766</v>
      </c>
      <c r="AR39" s="21">
        <v>43465</v>
      </c>
      <c r="AS39" s="21">
        <v>98000</v>
      </c>
      <c r="AT39" s="21">
        <v>49022.979999999996</v>
      </c>
      <c r="AU39" s="21">
        <f t="shared" si="11"/>
        <v>50.023448979591834</v>
      </c>
    </row>
    <row r="40" spans="1:47" ht="15" customHeight="1" x14ac:dyDescent="0.2">
      <c r="A40" s="19">
        <v>33</v>
      </c>
      <c r="B40" s="20" t="s">
        <v>48</v>
      </c>
      <c r="C40" s="21">
        <v>35875</v>
      </c>
      <c r="D40" s="21">
        <v>30654.09</v>
      </c>
      <c r="E40" s="21">
        <f t="shared" si="0"/>
        <v>85.446940766550526</v>
      </c>
      <c r="F40" s="21">
        <v>43934</v>
      </c>
      <c r="G40" s="21">
        <v>36868</v>
      </c>
      <c r="H40" s="21">
        <f t="shared" si="1"/>
        <v>83.916784267310049</v>
      </c>
      <c r="I40" s="21">
        <v>48307</v>
      </c>
      <c r="J40" s="21">
        <v>41640.74</v>
      </c>
      <c r="K40" s="21">
        <f t="shared" si="2"/>
        <v>86.200219429896279</v>
      </c>
      <c r="L40" s="21"/>
      <c r="M40" s="21">
        <v>43934</v>
      </c>
      <c r="N40" s="21">
        <v>36868</v>
      </c>
      <c r="O40" s="21">
        <f t="shared" si="3"/>
        <v>83.916784267310049</v>
      </c>
      <c r="P40" s="21">
        <v>100628</v>
      </c>
      <c r="Q40" s="21">
        <v>48307</v>
      </c>
      <c r="R40" s="21">
        <v>41640.74</v>
      </c>
      <c r="S40" s="21">
        <f t="shared" si="4"/>
        <v>86.200219429896279</v>
      </c>
      <c r="T40" s="21">
        <v>108719</v>
      </c>
      <c r="U40" s="21">
        <v>64620.282224968883</v>
      </c>
      <c r="V40" s="21">
        <v>58195</v>
      </c>
      <c r="W40" s="21">
        <f t="shared" si="5"/>
        <v>90.056864495577528</v>
      </c>
      <c r="X40" s="21">
        <v>99353</v>
      </c>
      <c r="Y40" s="21">
        <v>79316.517887233931</v>
      </c>
      <c r="Z40" s="21">
        <v>67330</v>
      </c>
      <c r="AA40" s="21">
        <f t="shared" si="6"/>
        <v>84.887740654127768</v>
      </c>
      <c r="AB40" s="21">
        <v>108852</v>
      </c>
      <c r="AC40" s="21">
        <v>88816</v>
      </c>
      <c r="AD40" s="21">
        <v>72588</v>
      </c>
      <c r="AE40" s="21">
        <f t="shared" si="7"/>
        <v>81.728517384255085</v>
      </c>
      <c r="AF40" s="21">
        <v>117345</v>
      </c>
      <c r="AG40" s="21">
        <v>98567</v>
      </c>
      <c r="AH40" s="21">
        <v>90292</v>
      </c>
      <c r="AI40" s="21">
        <f t="shared" si="8"/>
        <v>91.604695283411289</v>
      </c>
      <c r="AJ40" s="21">
        <v>37255</v>
      </c>
      <c r="AK40" s="21">
        <v>120400</v>
      </c>
      <c r="AL40" s="21">
        <v>31124</v>
      </c>
      <c r="AM40" s="21">
        <f t="shared" si="9"/>
        <v>25.85049833887043</v>
      </c>
      <c r="AN40" s="21">
        <v>52959</v>
      </c>
      <c r="AO40" s="21">
        <v>150000</v>
      </c>
      <c r="AP40" s="21">
        <v>35461.25</v>
      </c>
      <c r="AQ40" s="21">
        <f t="shared" si="10"/>
        <v>23.640833333333333</v>
      </c>
      <c r="AR40" s="21">
        <v>49211</v>
      </c>
      <c r="AS40" s="21">
        <v>157000</v>
      </c>
      <c r="AT40" s="21">
        <v>40739.5</v>
      </c>
      <c r="AU40" s="21">
        <f t="shared" si="11"/>
        <v>25.948726114649684</v>
      </c>
    </row>
    <row r="41" spans="1:47" ht="15" customHeight="1" x14ac:dyDescent="0.2">
      <c r="A41" s="19">
        <v>34</v>
      </c>
      <c r="B41" s="20" t="s">
        <v>49</v>
      </c>
      <c r="C41" s="21">
        <v>75255.5</v>
      </c>
      <c r="D41" s="21">
        <v>47773.63</v>
      </c>
      <c r="E41" s="21">
        <f t="shared" si="0"/>
        <v>63.481911621077522</v>
      </c>
      <c r="F41" s="21">
        <v>94019.3</v>
      </c>
      <c r="G41" s="21">
        <v>80599</v>
      </c>
      <c r="H41" s="21">
        <f t="shared" si="1"/>
        <v>85.726015828664956</v>
      </c>
      <c r="I41" s="21">
        <v>110645</v>
      </c>
      <c r="J41" s="21">
        <v>91786</v>
      </c>
      <c r="K41" s="21">
        <f t="shared" si="2"/>
        <v>82.955397894166026</v>
      </c>
      <c r="L41" s="21"/>
      <c r="M41" s="21">
        <v>94019.3</v>
      </c>
      <c r="N41" s="21">
        <v>80599</v>
      </c>
      <c r="O41" s="21">
        <f t="shared" si="3"/>
        <v>85.726015828664956</v>
      </c>
      <c r="P41" s="21">
        <v>158626</v>
      </c>
      <c r="Q41" s="21">
        <v>110645</v>
      </c>
      <c r="R41" s="21">
        <v>91786</v>
      </c>
      <c r="S41" s="21">
        <f t="shared" si="4"/>
        <v>82.955397894166026</v>
      </c>
      <c r="T41" s="21">
        <v>190382</v>
      </c>
      <c r="U41" s="21">
        <v>138847.55947016436</v>
      </c>
      <c r="V41" s="21">
        <v>101948</v>
      </c>
      <c r="W41" s="21">
        <f t="shared" si="5"/>
        <v>73.424409034648278</v>
      </c>
      <c r="X41" s="21">
        <v>126933</v>
      </c>
      <c r="Y41" s="21">
        <v>174504.88379352892</v>
      </c>
      <c r="Z41" s="21">
        <v>92601</v>
      </c>
      <c r="AA41" s="21">
        <f t="shared" si="6"/>
        <v>53.064990495947292</v>
      </c>
      <c r="AB41" s="21">
        <v>162342</v>
      </c>
      <c r="AC41" s="21">
        <v>170436</v>
      </c>
      <c r="AD41" s="21">
        <v>106575</v>
      </c>
      <c r="AE41" s="21">
        <f t="shared" si="7"/>
        <v>62.530803351404629</v>
      </c>
      <c r="AF41" s="21">
        <v>157932</v>
      </c>
      <c r="AG41" s="21">
        <v>179051</v>
      </c>
      <c r="AH41" s="21">
        <v>117489</v>
      </c>
      <c r="AI41" s="21">
        <f t="shared" si="8"/>
        <v>65.617617326906867</v>
      </c>
      <c r="AJ41" s="21">
        <v>62794</v>
      </c>
      <c r="AK41" s="21">
        <v>191279</v>
      </c>
      <c r="AL41" s="21">
        <v>53748</v>
      </c>
      <c r="AM41" s="21">
        <f t="shared" si="9"/>
        <v>28.09926860763597</v>
      </c>
      <c r="AN41" s="21">
        <v>196118</v>
      </c>
      <c r="AO41" s="21">
        <v>214290</v>
      </c>
      <c r="AP41" s="21">
        <v>128822.59999999998</v>
      </c>
      <c r="AQ41" s="21">
        <f t="shared" si="10"/>
        <v>60.116011013113059</v>
      </c>
      <c r="AR41" s="21">
        <v>209752</v>
      </c>
      <c r="AS41" s="21">
        <v>222863</v>
      </c>
      <c r="AT41" s="21">
        <v>141752.75</v>
      </c>
      <c r="AU41" s="21">
        <f t="shared" si="11"/>
        <v>63.60533152654321</v>
      </c>
    </row>
    <row r="42" spans="1:47" ht="15" customHeight="1" x14ac:dyDescent="0.2">
      <c r="A42" s="20"/>
      <c r="B42" s="23" t="s">
        <v>136</v>
      </c>
      <c r="C42" s="24">
        <f>SUM(C8:C41)</f>
        <v>1817509.4999999998</v>
      </c>
      <c r="D42" s="24">
        <f>SUM(D8:D41)</f>
        <v>1337382.79</v>
      </c>
      <c r="E42" s="24">
        <f>D42/C42*100</f>
        <v>73.583262700965264</v>
      </c>
      <c r="F42" s="24">
        <f>SUM(F8:F41)</f>
        <v>2160575.14</v>
      </c>
      <c r="G42" s="24">
        <f>SUM(G8:G41)</f>
        <v>1949115.16</v>
      </c>
      <c r="H42" s="24">
        <f>G42/F42*100</f>
        <v>90.212792136449366</v>
      </c>
      <c r="I42" s="24">
        <f>SUM(I8:I41)</f>
        <v>2473902.37</v>
      </c>
      <c r="J42" s="24">
        <f>SUM(J8:J41)</f>
        <v>2519740.625</v>
      </c>
      <c r="K42" s="24">
        <f t="shared" si="2"/>
        <v>101.8528724316635</v>
      </c>
      <c r="L42" s="24">
        <f>SUM(L8:L41)</f>
        <v>0</v>
      </c>
      <c r="M42" s="24">
        <f>SUM(M8:M41)</f>
        <v>2160575.14</v>
      </c>
      <c r="N42" s="24">
        <f>SUM(N8:N41)</f>
        <v>1949115.16</v>
      </c>
      <c r="O42" s="24">
        <f>N42/M42*100</f>
        <v>90.212792136449366</v>
      </c>
      <c r="P42" s="24">
        <f>SUM(P8:P41)</f>
        <v>4870681</v>
      </c>
      <c r="Q42" s="24">
        <f>SUM(Q8:Q41)</f>
        <v>2473902.37</v>
      </c>
      <c r="R42" s="24">
        <f>SUM(R8:R41)</f>
        <v>2519740.625</v>
      </c>
      <c r="S42" s="24">
        <f>R42/Q42*100</f>
        <v>101.8528724316635</v>
      </c>
      <c r="T42" s="24">
        <f>SUM(T8:T41)</f>
        <v>5503098.4000000004</v>
      </c>
      <c r="U42" s="24">
        <f>SUM(U8:U41)</f>
        <v>3488809.0147500001</v>
      </c>
      <c r="V42" s="24">
        <f>SUM(V8:V41)</f>
        <v>3142612.7479999997</v>
      </c>
      <c r="W42" s="24">
        <f>V42/U42*100</f>
        <v>90.076949890740636</v>
      </c>
      <c r="X42" s="24">
        <f>SUM(X8:X41)</f>
        <v>5195961</v>
      </c>
      <c r="Y42" s="24">
        <f>SUM(Y8:Y41)</f>
        <v>3943199.9999999995</v>
      </c>
      <c r="Z42" s="24">
        <f>SUM(Z8:Z41)</f>
        <v>3410038.7644300009</v>
      </c>
      <c r="AA42" s="24">
        <f t="shared" si="6"/>
        <v>86.478970491732639</v>
      </c>
      <c r="AB42" s="24">
        <f>SUM(AB8:AB41)</f>
        <v>5847928</v>
      </c>
      <c r="AC42" s="24">
        <f>SUM(AC8:AC41)</f>
        <v>4431872.3062591441</v>
      </c>
      <c r="AD42" s="24">
        <f>SUM(AD8:AD41)</f>
        <v>4058142.35</v>
      </c>
      <c r="AE42" s="24">
        <f t="shared" si="7"/>
        <v>91.56722192263247</v>
      </c>
      <c r="AF42" s="24">
        <f>SUM(AF8:AF41)</f>
        <v>5707980</v>
      </c>
      <c r="AG42" s="24">
        <f>SUM(AG8:AG41)</f>
        <v>5123510.29</v>
      </c>
      <c r="AH42" s="24">
        <f>SUM(AH8:AH41)</f>
        <v>4217277.32</v>
      </c>
      <c r="AI42" s="24">
        <f t="shared" si="8"/>
        <v>82.312264078618654</v>
      </c>
      <c r="AJ42" s="24">
        <f>SUM(AJ8:AJ41)</f>
        <v>3172215</v>
      </c>
      <c r="AK42" s="24">
        <f>SUM(AK8:AK41)</f>
        <v>5422097.5</v>
      </c>
      <c r="AL42" s="24">
        <f>SUM(AL8:AL41)</f>
        <v>2532192.8299999996</v>
      </c>
      <c r="AM42" s="24">
        <f t="shared" si="9"/>
        <v>46.701351829250576</v>
      </c>
      <c r="AN42" s="24">
        <f>SUM(AN8:AN41)</f>
        <v>3895488</v>
      </c>
      <c r="AO42" s="24">
        <f>SUM(AO8:AO41)</f>
        <v>5832447.6504999995</v>
      </c>
      <c r="AP42" s="24">
        <f>SUM(AP8:AP41)</f>
        <v>3128211.87261</v>
      </c>
      <c r="AQ42" s="24">
        <f t="shared" si="10"/>
        <v>53.634632663043732</v>
      </c>
      <c r="AR42" s="24">
        <f>SUM(AR8:AR41)</f>
        <v>3306539</v>
      </c>
      <c r="AS42" s="24">
        <f>SUM(AS8:AS41)</f>
        <v>5976573.8315060008</v>
      </c>
      <c r="AT42" s="24">
        <f>SUM(AT8:AT41)</f>
        <v>2860374.3</v>
      </c>
      <c r="AU42" s="24">
        <f t="shared" si="11"/>
        <v>47.859766826961987</v>
      </c>
    </row>
    <row r="43" spans="1:47" ht="15" customHeight="1" x14ac:dyDescent="0.2"/>
    <row r="44" spans="1:47" ht="15" customHeight="1" x14ac:dyDescent="0.2">
      <c r="A44" s="25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8"/>
      <c r="AR44" s="26"/>
      <c r="AS44" s="26"/>
      <c r="AT44" s="26"/>
      <c r="AU44" s="28"/>
    </row>
    <row r="45" spans="1:47" ht="15" customHeight="1" x14ac:dyDescent="0.2">
      <c r="A45" s="29">
        <v>1</v>
      </c>
      <c r="B45" s="30" t="s">
        <v>51</v>
      </c>
      <c r="C45" s="31">
        <f>C22+C23+C29+C32+C33+C36+C38</f>
        <v>262961.2</v>
      </c>
      <c r="L45" s="31">
        <f>L29+L32+L33+L36+L38</f>
        <v>0</v>
      </c>
      <c r="M45" s="31">
        <f>M29+M32+M33+M36+M38</f>
        <v>43290.400000000001</v>
      </c>
      <c r="N45" s="31">
        <f>N29+N32+N33+N36+N38</f>
        <v>49529.36</v>
      </c>
      <c r="O45" s="32">
        <f>N45/M45*100</f>
        <v>114.4118788461183</v>
      </c>
      <c r="P45" s="31">
        <f>P29+P32+P33+P36+P38</f>
        <v>204949</v>
      </c>
      <c r="Q45" s="31">
        <f>Q29+Q32+Q33+Q36+Q38</f>
        <v>51730.720000000001</v>
      </c>
      <c r="R45" s="31">
        <f>R29+R32+R33+R36+R38</f>
        <v>63927.96</v>
      </c>
      <c r="S45" s="32">
        <f>R45/Q45*100</f>
        <v>123.57833024554847</v>
      </c>
      <c r="T45" s="31">
        <f>T29+T32+T33+T36+T38</f>
        <v>205076</v>
      </c>
      <c r="U45" s="31">
        <f>U29+U32+U33+U36+U38</f>
        <v>100743.70095370436</v>
      </c>
      <c r="V45" s="31">
        <f>V29+V32+V33+V36+V38</f>
        <v>83263.489999999991</v>
      </c>
      <c r="W45" s="32">
        <f>V45/U45*100</f>
        <v>82.648829864075367</v>
      </c>
      <c r="X45" s="31">
        <f>X29+X32+X33+X36+X38</f>
        <v>215615</v>
      </c>
      <c r="Y45" s="31">
        <f>Y29+Y32+Y33+Y36+Y38</f>
        <v>92676.519159955889</v>
      </c>
      <c r="Z45" s="31">
        <f>Z29+Z32+Z33+Z36+Z38</f>
        <v>101543.28</v>
      </c>
      <c r="AA45" s="32">
        <f>Z45/Y45*100</f>
        <v>109.56742972266842</v>
      </c>
      <c r="AB45" s="31">
        <f>AB29+AB32+AB33+AB36+AB38</f>
        <v>228534</v>
      </c>
      <c r="AC45" s="31">
        <f>AC29+AC32+AC33+AC36+AC38</f>
        <v>110900</v>
      </c>
      <c r="AD45" s="31">
        <f>AD29+AD32+AD33+AD36+AD38</f>
        <v>113471.67</v>
      </c>
      <c r="AE45" s="32">
        <f>AD45/AC45*100</f>
        <v>102.31890892696123</v>
      </c>
      <c r="AF45" s="31">
        <f>AF29+AF32+AF33+AF36+AF38</f>
        <v>250252</v>
      </c>
      <c r="AG45" s="31">
        <f>AG29+AG32+AG33+AG36+AG38</f>
        <v>127218</v>
      </c>
      <c r="AH45" s="31">
        <f>AH29+AH32+AH33+AH36+AH38</f>
        <v>117488.26999999999</v>
      </c>
      <c r="AI45" s="32">
        <f>AH45/AG45*100</f>
        <v>92.351923469949213</v>
      </c>
      <c r="AJ45" s="31">
        <f>AJ29+AJ32+AJ33+AJ36+AJ38</f>
        <v>192991</v>
      </c>
      <c r="AK45" s="31">
        <f>AK29+AK32+AK33+AK36+AK38</f>
        <v>140971</v>
      </c>
      <c r="AL45" s="31">
        <f>AL29+AL32+AL33+AL36+AL38</f>
        <v>112291.81</v>
      </c>
      <c r="AM45" s="32">
        <f>AL45/AK45*100</f>
        <v>79.655964701959974</v>
      </c>
      <c r="AN45" s="31">
        <f>AN29+AN32+AN33+AN36+AN38</f>
        <v>218855</v>
      </c>
      <c r="AO45" s="31">
        <f>AO29+AO32+AO33+AO36+AO38</f>
        <v>144079</v>
      </c>
      <c r="AP45" s="31">
        <f>AP29+AP32+AP33+AP36+AP38</f>
        <v>131823</v>
      </c>
      <c r="AQ45" s="32">
        <f>AP45/AO45*100</f>
        <v>91.49355561879247</v>
      </c>
      <c r="AR45" s="31">
        <f>AR29+AR32+AR33+AR36+AR38</f>
        <v>171828</v>
      </c>
      <c r="AS45" s="31">
        <f>AS29+AS32+AS33+AS36+AS38</f>
        <v>153526</v>
      </c>
      <c r="AT45" s="31">
        <f>AT29+AT32+AT33+AT36+AT38</f>
        <v>120351.57</v>
      </c>
      <c r="AU45" s="32">
        <f>AT45/AS45*100</f>
        <v>78.391653530998013</v>
      </c>
    </row>
    <row r="46" spans="1:47" ht="15" customHeight="1" x14ac:dyDescent="0.2">
      <c r="A46" s="19">
        <v>2</v>
      </c>
      <c r="B46" s="33" t="s">
        <v>52</v>
      </c>
      <c r="C46" s="34">
        <f>C9+C10+C17+C19+C21+C25+C28+C30</f>
        <v>307719.69</v>
      </c>
      <c r="L46" s="34">
        <f>L11+L12+L19+L21+L23+L25+L28+L30</f>
        <v>0</v>
      </c>
      <c r="M46" s="34">
        <f>M11+M12+M19+M21+M23+M25+M28+M30</f>
        <v>470006.69</v>
      </c>
      <c r="N46" s="34">
        <f>N11+N12+N19+N21+N23+N25+N28+N30</f>
        <v>421203.41</v>
      </c>
      <c r="O46" s="32">
        <f>N46/M46*100</f>
        <v>89.616471203846046</v>
      </c>
      <c r="P46" s="34">
        <f>P11+P12+P19+P21+P23+P25+P28+P30</f>
        <v>1467279</v>
      </c>
      <c r="Q46" s="34">
        <f>Q11+Q12+Q19+Q21+Q23+Q25+Q28+Q30</f>
        <v>538982.24</v>
      </c>
      <c r="R46" s="34">
        <f>R11+R12+R19+R21+R23+R25+R28+R30</f>
        <v>531833.625</v>
      </c>
      <c r="S46" s="32">
        <f>R46/Q46*100</f>
        <v>98.673682643049602</v>
      </c>
      <c r="T46" s="34">
        <f>T11+T12+T19+T21+T23+T25+T28+T30</f>
        <v>1673783</v>
      </c>
      <c r="U46" s="34">
        <f>U11+U12+U19+U21+U23+U25+U28+U30</f>
        <v>755418.79212463705</v>
      </c>
      <c r="V46" s="34">
        <f>V11+V12+V19+V21+V23+V25+V28+V30</f>
        <v>736978.02799999993</v>
      </c>
      <c r="W46" s="32">
        <f>V46/U46*100</f>
        <v>97.558868760363779</v>
      </c>
      <c r="X46" s="34">
        <f>X11+X12+X19+X21+X23+X25+X28+X30</f>
        <v>1468659</v>
      </c>
      <c r="Y46" s="34">
        <f>Y11+Y12+Y19+Y21+Y23+Y25+Y28+Y30</f>
        <v>929044.02220794815</v>
      </c>
      <c r="Z46" s="34">
        <f>Z11+Z12+Z19+Z21+Z23+Z25+Z28+Z30</f>
        <v>725811.45443000004</v>
      </c>
      <c r="AA46" s="32">
        <f>Z46/Y46*100</f>
        <v>78.12454922265691</v>
      </c>
      <c r="AB46" s="34">
        <f>AB11+AB12+AB19+AB21+AB23+AB25+AB28+AB30</f>
        <v>1662366</v>
      </c>
      <c r="AC46" s="34">
        <f>AC11+AC12+AC19+AC21+AC23+AC25+AC28+AC30</f>
        <v>1007499.4200938434</v>
      </c>
      <c r="AD46" s="34">
        <f>AD11+AD12+AD19+AD21+AD23+AD25+AD28+AD30</f>
        <v>919254.76</v>
      </c>
      <c r="AE46" s="32">
        <f>AD46/AC46*100</f>
        <v>91.241219763121677</v>
      </c>
      <c r="AF46" s="34">
        <f>AF11+AF12+AF19+AF21+AF23+AF25+AF28+AF30</f>
        <v>1796914</v>
      </c>
      <c r="AG46" s="34">
        <f>AG11+AG12+AG19+AG21+AG23+AG25+AG28+AG30</f>
        <v>1243983.18</v>
      </c>
      <c r="AH46" s="34">
        <f>AH11+AH12+AH19+AH21+AH23+AH25+AH28+AH30</f>
        <v>1073734.02</v>
      </c>
      <c r="AI46" s="32">
        <f>AH46/AG46*100</f>
        <v>86.314191161330655</v>
      </c>
      <c r="AJ46" s="34">
        <f>AJ11+AJ12+AJ19+AJ21+AJ23+AJ25+AJ28+AJ30</f>
        <v>761413</v>
      </c>
      <c r="AK46" s="34">
        <f>AK11+AK12+AK19+AK21+AK23+AK25+AK28+AK30</f>
        <v>1357132.5</v>
      </c>
      <c r="AL46" s="34">
        <f>AL11+AL12+AL19+AL21+AL23+AL25+AL28+AL30</f>
        <v>410532.98</v>
      </c>
      <c r="AM46" s="32">
        <f>AL46/AK46*100</f>
        <v>30.250029381803174</v>
      </c>
      <c r="AN46" s="34">
        <f>AN11+AN12+AN19+AN21+AN23+AN25+AN28+AN30</f>
        <v>1042968</v>
      </c>
      <c r="AO46" s="34">
        <f>AO11+AO12+AO19+AO21+AO23+AO25+AO28+AO30</f>
        <v>1496498.6505</v>
      </c>
      <c r="AP46" s="34">
        <f>AP11+AP12+AP19+AP21+AP23+AP25+AP28+AP30</f>
        <v>623478.92999999993</v>
      </c>
      <c r="AQ46" s="32">
        <f>AP46/AO46*100</f>
        <v>41.662512010397563</v>
      </c>
      <c r="AR46" s="34">
        <f>AR11+AR12+AR19+AR21+AR23+AR25+AR28+AR30</f>
        <v>812175</v>
      </c>
      <c r="AS46" s="34">
        <f>AS11+AS12+AS19+AS21+AS23+AS25+AS28+AS30</f>
        <v>1477590.191506</v>
      </c>
      <c r="AT46" s="34">
        <f>AT11+AT12+AT19+AT21+AT23+AT25+AT28+AT30</f>
        <v>509902.16000000003</v>
      </c>
      <c r="AU46" s="32">
        <f>AT46/AS46*100</f>
        <v>34.509037954582922</v>
      </c>
    </row>
    <row r="47" spans="1:47" ht="15" customHeight="1" x14ac:dyDescent="0.2">
      <c r="A47" s="19">
        <v>3</v>
      </c>
      <c r="B47" s="33" t="s">
        <v>53</v>
      </c>
      <c r="C47" s="34" t="e">
        <f>C7+C8+C11+C12+C13+C15+C16+C24+C39+C40+C41</f>
        <v>#VALUE!</v>
      </c>
      <c r="L47" s="34">
        <f>L9+L10+L13+L14+L15+L17+L18+L24+L39+L40+L41</f>
        <v>0</v>
      </c>
      <c r="M47" s="34">
        <f>M9+M10+M13+M14+M15+M17+M18+M24+M39+M40+M41</f>
        <v>498250.54</v>
      </c>
      <c r="N47" s="34">
        <f>N9+N10+N13+N14+N15+N17+N18+N24+N39+N40+N41</f>
        <v>445974.15</v>
      </c>
      <c r="O47" s="32">
        <f>N47/M47*100</f>
        <v>89.50801137114675</v>
      </c>
      <c r="P47" s="34">
        <f>P9+P10+P13+P14+P15+P17+P18+P24+P39+P40+P41</f>
        <v>1051740</v>
      </c>
      <c r="Q47" s="34">
        <f>Q9+Q10+Q13+Q14+Q15+Q17+Q18+Q24+Q39+Q40+Q41</f>
        <v>572908.49</v>
      </c>
      <c r="R47" s="34">
        <f>R9+R10+R13+R14+R15+R17+R18+R24+R39+R40+R41</f>
        <v>535555.92000000004</v>
      </c>
      <c r="S47" s="32">
        <f>R47/Q47*100</f>
        <v>93.480185640118549</v>
      </c>
      <c r="T47" s="34">
        <f>T9+T10+T13+T14+T15+T17+T18+T24+T39+T40+T41</f>
        <v>1100418.3999999999</v>
      </c>
      <c r="U47" s="34">
        <f>U9+U10+U13+U14+U15+U17+U18+U24+U39+U40+U41</f>
        <v>792807.38494482322</v>
      </c>
      <c r="V47" s="34">
        <f>V9+V10+V13+V14+V15+V17+V18+V24+V39+V40+V41</f>
        <v>655787.78</v>
      </c>
      <c r="W47" s="32">
        <f>V47/U47*100</f>
        <v>82.717163393431392</v>
      </c>
      <c r="X47" s="34">
        <f>X9+X10+X13+X14+X15+X17+X18+X24+X39+X40+X41</f>
        <v>1001360</v>
      </c>
      <c r="Y47" s="34">
        <f>Y9+Y10+Y13+Y14+Y15+Y17+Y18+Y24+Y39+Y40+Y41</f>
        <v>948175.59049061732</v>
      </c>
      <c r="Z47" s="34">
        <f>Z9+Z10+Z13+Z14+Z15+Z17+Z18+Z24+Z39+Z40+Z41</f>
        <v>708936.15999999992</v>
      </c>
      <c r="AA47" s="32">
        <f>Z47/Y47*100</f>
        <v>74.768446594704358</v>
      </c>
      <c r="AB47" s="34">
        <f>AB9+AB10+AB13+AB14+AB15+AB17+AB18+AB24+AB39+AB40+AB41</f>
        <v>1215992</v>
      </c>
      <c r="AC47" s="34">
        <f>AC9+AC10+AC13+AC14+AC15+AC17+AC18+AC24+AC39+AC40+AC41</f>
        <v>1023802.3961653</v>
      </c>
      <c r="AD47" s="34">
        <f>AD9+AD10+AD13+AD14+AD15+AD17+AD18+AD24+AD39+AD40+AD41</f>
        <v>842349.68</v>
      </c>
      <c r="AE47" s="32">
        <f>AD47/AC47*100</f>
        <v>82.27658805596279</v>
      </c>
      <c r="AF47" s="34">
        <f>AF9+AF10+AF13+AF14+AF15+AF17+AF18+AF24+AF39+AF40+AF41</f>
        <v>1172622</v>
      </c>
      <c r="AG47" s="34">
        <f>AG9+AG10+AG13+AG14+AG15+AG17+AG18+AG24+AG39+AG40+AG41</f>
        <v>1084818</v>
      </c>
      <c r="AH47" s="34">
        <f>AH9+AH10+AH13+AH14+AH15+AH17+AH18+AH24+AH39+AH40+AH41</f>
        <v>865282.67</v>
      </c>
      <c r="AI47" s="32">
        <f>AH47/AG47*100</f>
        <v>79.762934427710462</v>
      </c>
      <c r="AJ47" s="34">
        <f>AJ9+AJ10+AJ13+AJ14+AJ15+AJ17+AJ18+AJ24+AJ39+AJ40+AJ41</f>
        <v>529392</v>
      </c>
      <c r="AK47" s="34">
        <f>AK9+AK10+AK13+AK14+AK15+AK17+AK18+AK24+AK39+AK40+AK41</f>
        <v>1154291</v>
      </c>
      <c r="AL47" s="34">
        <f>AL9+AL10+AL13+AL14+AL15+AL17+AL18+AL24+AL39+AL40+AL41</f>
        <v>432020.59</v>
      </c>
      <c r="AM47" s="32">
        <f>AL47/AK47*100</f>
        <v>37.427354973745793</v>
      </c>
      <c r="AN47" s="34">
        <f>AN9+AN10+AN13+AN14+AN15+AN17+AN18+AN24+AN39+AN40+AN41</f>
        <v>792309</v>
      </c>
      <c r="AO47" s="34">
        <f>AO9+AO10+AO13+AO14+AO15+AO17+AO18+AO24+AO39+AO40+AO41</f>
        <v>1316899</v>
      </c>
      <c r="AP47" s="34">
        <f>AP9+AP10+AP13+AP14+AP15+AP17+AP18+AP24+AP39+AP40+AP41</f>
        <v>572740.1399999999</v>
      </c>
      <c r="AQ47" s="32">
        <f>AP47/AO47*100</f>
        <v>43.491576802776819</v>
      </c>
      <c r="AR47" s="34">
        <f>AR9+AR10+AR13+AR14+AR15+AR17+AR18+AR24+AR39+AR40+AR41</f>
        <v>778382</v>
      </c>
      <c r="AS47" s="34">
        <f>AS9+AS10+AS13+AS14+AS15+AS17+AS18+AS24+AS39+AS40+AS41</f>
        <v>1334763</v>
      </c>
      <c r="AT47" s="34">
        <f>AT9+AT10+AT13+AT14+AT15+AT17+AT18+AT24+AT39+AT40+AT41</f>
        <v>596914.2699999999</v>
      </c>
      <c r="AU47" s="32">
        <f>AT47/AS47*100</f>
        <v>44.720618566741805</v>
      </c>
    </row>
    <row r="48" spans="1:47" ht="15" customHeight="1" x14ac:dyDescent="0.2">
      <c r="A48" s="19">
        <v>4</v>
      </c>
      <c r="B48" s="35" t="s">
        <v>54</v>
      </c>
      <c r="C48" s="34" t="e">
        <f>C6+C14+C18+C20+C26+C27+C31+C34+C35+C37</f>
        <v>#VALUE!</v>
      </c>
      <c r="L48" s="34">
        <f>L8+L16+L20+L22+L26+L27+L31+L34+L35+L37</f>
        <v>0</v>
      </c>
      <c r="M48" s="34">
        <f>M8+M16+M20+M22+M26+M27+M31+M34+M35+M37</f>
        <v>1149027.51</v>
      </c>
      <c r="N48" s="34">
        <f>N8+N16+N20+N22+N26+N27+N31+N34+N35+N37</f>
        <v>1032408.2400000001</v>
      </c>
      <c r="O48" s="32">
        <f>N48/M48*100</f>
        <v>89.850611148552929</v>
      </c>
      <c r="P48" s="34">
        <f>P8+P16+P20+P22+P26+P27+P31+P34+P35+P37</f>
        <v>2146713</v>
      </c>
      <c r="Q48" s="34">
        <f>Q8+Q16+Q20+Q22+Q26+Q27+Q31+Q34+Q35+Q37</f>
        <v>1310280.92</v>
      </c>
      <c r="R48" s="34">
        <f>R8+R16+R20+R22+R26+R27+R31+R34+R35+R37</f>
        <v>1388423.12</v>
      </c>
      <c r="S48" s="32">
        <f>R48/Q48*100</f>
        <v>105.96377454691168</v>
      </c>
      <c r="T48" s="34">
        <f>T8+T16+T20+T22+T26+T27+T31+T34+T35+T37</f>
        <v>2523821</v>
      </c>
      <c r="U48" s="34">
        <f>U8+U16+U20+U22+U26+U27+U31+U34+U35+U37</f>
        <v>1839839.1367268357</v>
      </c>
      <c r="V48" s="34">
        <f>V8+V16+V20+V22+V26+V27+V31+V34+V35+V37</f>
        <v>1666583.45</v>
      </c>
      <c r="W48" s="32">
        <f>V48/U48*100</f>
        <v>90.583106790788989</v>
      </c>
      <c r="X48" s="34">
        <f>X8+X16+X20+X22+X26+X27+X31+X34+X35+X37</f>
        <v>2510327</v>
      </c>
      <c r="Y48" s="34">
        <f>Y8+Y16+Y20+Y22+Y26+Y27+Y31+Y34+Y35+Y37</f>
        <v>1973303.8681414779</v>
      </c>
      <c r="Z48" s="34">
        <f>Z8+Z16+Z20+Z22+Z26+Z27+Z31+Z34+Z35+Z37</f>
        <v>1873747.8699999999</v>
      </c>
      <c r="AA48" s="32">
        <f>Z48/Y48*100</f>
        <v>94.95485719413081</v>
      </c>
      <c r="AB48" s="34">
        <f>AB8+AB16+AB20+AB22+AB26+AB27+AB31+AB34+AB35+AB37</f>
        <v>2741036</v>
      </c>
      <c r="AC48" s="34">
        <f>AC8+AC16+AC20+AC22+AC26+AC27+AC31+AC34+AC35+AC37</f>
        <v>2289670.4900000002</v>
      </c>
      <c r="AD48" s="34">
        <f>AD8+AD16+AD20+AD22+AD26+AD27+AD31+AD34+AD35+AD37</f>
        <v>2183066.2400000002</v>
      </c>
      <c r="AE48" s="32">
        <f>AD48/AC48*100</f>
        <v>95.344122638362691</v>
      </c>
      <c r="AF48" s="34">
        <f>AF8+AF16+AF20+AF22+AF26+AF27+AF31+AF34+AF35+AF37</f>
        <v>2488192</v>
      </c>
      <c r="AG48" s="34">
        <f>AG8+AG16+AG20+AG22+AG26+AG27+AG31+AG34+AG35+AG37</f>
        <v>2667491.11</v>
      </c>
      <c r="AH48" s="34">
        <f>AH8+AH16+AH20+AH22+AH26+AH27+AH31+AH34+AH35+AH37</f>
        <v>2160772.36</v>
      </c>
      <c r="AI48" s="32">
        <f>AH48/AG48*100</f>
        <v>81.003919821873367</v>
      </c>
      <c r="AJ48" s="34">
        <f>AJ8+AJ16+AJ20+AJ22+AJ26+AJ27+AJ31+AJ34+AJ35+AJ37</f>
        <v>1688419</v>
      </c>
      <c r="AK48" s="34">
        <f>AK8+AK16+AK20+AK22+AK26+AK27+AK31+AK34+AK35+AK37</f>
        <v>2769703</v>
      </c>
      <c r="AL48" s="34">
        <f>AL8+AL16+AL20+AL22+AL26+AL27+AL31+AL34+AL35+AL37</f>
        <v>1577347.45</v>
      </c>
      <c r="AM48" s="32">
        <f>AL48/AK48*100</f>
        <v>56.950057461034632</v>
      </c>
      <c r="AN48" s="34">
        <f>AN8+AN16+AN20+AN22+AN26+AN27+AN31+AN34+AN35+AN37</f>
        <v>1841356</v>
      </c>
      <c r="AO48" s="34">
        <f>AO8+AO16+AO20+AO22+AO26+AO27+AO31+AO34+AO35+AO37</f>
        <v>2874971</v>
      </c>
      <c r="AP48" s="34">
        <f>AP8+AP16+AP20+AP22+AP26+AP27+AP31+AP34+AP35+AP37</f>
        <v>1800169.8026099999</v>
      </c>
      <c r="AQ48" s="32">
        <f>AP48/AO48*100</f>
        <v>62.615233427050221</v>
      </c>
      <c r="AR48" s="34">
        <f>AR8+AR16+AR20+AR22+AR26+AR27+AR31+AR34+AR35+AR37</f>
        <v>1544154</v>
      </c>
      <c r="AS48" s="34">
        <f>AS8+AS16+AS20+AS22+AS26+AS27+AS31+AS34+AS35+AS37</f>
        <v>3010694.64</v>
      </c>
      <c r="AT48" s="34">
        <f>AT8+AT16+AT20+AT22+AT26+AT27+AT31+AT34+AT35+AT37</f>
        <v>1633206.2999999998</v>
      </c>
      <c r="AU48" s="32">
        <f>AT48/AS48*100</f>
        <v>54.246826572886839</v>
      </c>
    </row>
    <row r="49" spans="1:47" ht="15" customHeight="1" x14ac:dyDescent="0.2">
      <c r="A49" s="36"/>
      <c r="B49" s="37" t="s">
        <v>6</v>
      </c>
      <c r="C49" s="12" t="e">
        <f>SUM(C45:C48)</f>
        <v>#VALUE!</v>
      </c>
      <c r="L49" s="12">
        <f>SUM(L45:L48)</f>
        <v>0</v>
      </c>
      <c r="M49" s="12">
        <f>SUM(M45:M48)</f>
        <v>2160575.14</v>
      </c>
      <c r="N49" s="12">
        <f>SUM(N45:N48)</f>
        <v>1949115.1600000001</v>
      </c>
      <c r="O49" s="13">
        <f>N49/M49*100</f>
        <v>90.212792136449366</v>
      </c>
      <c r="P49" s="12">
        <f>SUM(P45:P48)</f>
        <v>4870681</v>
      </c>
      <c r="Q49" s="12">
        <f>SUM(Q45:Q48)</f>
        <v>2473902.37</v>
      </c>
      <c r="R49" s="12">
        <f>SUM(R45:R48)</f>
        <v>2519740.625</v>
      </c>
      <c r="S49" s="13">
        <f>R49/Q49*100</f>
        <v>101.8528724316635</v>
      </c>
      <c r="T49" s="12">
        <f>SUM(T45:T48)</f>
        <v>5503098.4000000004</v>
      </c>
      <c r="U49" s="12">
        <f>SUM(U45:U48)</f>
        <v>3488809.0147500006</v>
      </c>
      <c r="V49" s="12">
        <f>SUM(V45:V48)</f>
        <v>3142612.7479999997</v>
      </c>
      <c r="W49" s="13">
        <f>V49/U49*100</f>
        <v>90.076949890740622</v>
      </c>
      <c r="X49" s="12">
        <f>SUM(X45:X48)</f>
        <v>5195961</v>
      </c>
      <c r="Y49" s="12">
        <f>SUM(Y45:Y48)</f>
        <v>3943199.9999999991</v>
      </c>
      <c r="Z49" s="12">
        <f>SUM(Z45:Z48)</f>
        <v>3410038.7644299995</v>
      </c>
      <c r="AA49" s="13">
        <f>Z49/Y49*100</f>
        <v>86.478970491732611</v>
      </c>
      <c r="AB49" s="12">
        <f>SUM(AB45:AB48)</f>
        <v>5847928</v>
      </c>
      <c r="AC49" s="12">
        <f>SUM(AC45:AC48)</f>
        <v>4431872.3062591441</v>
      </c>
      <c r="AD49" s="12">
        <f>SUM(AD45:AD48)</f>
        <v>4058142.3500000006</v>
      </c>
      <c r="AE49" s="13">
        <f>AD49/AC49*100</f>
        <v>91.567221922632484</v>
      </c>
      <c r="AF49" s="12">
        <f>SUM(AF45:AF48)</f>
        <v>5707980</v>
      </c>
      <c r="AG49" s="12">
        <f>SUM(AG45:AG48)</f>
        <v>5123510.2899999991</v>
      </c>
      <c r="AH49" s="12">
        <f>SUM(AH45:AH48)</f>
        <v>4217277.32</v>
      </c>
      <c r="AI49" s="13">
        <f>AH49/AG49*100</f>
        <v>82.312264078618668</v>
      </c>
      <c r="AJ49" s="12">
        <f>SUM(AJ45:AJ48)</f>
        <v>3172215</v>
      </c>
      <c r="AK49" s="12">
        <f>SUM(AK45:AK48)</f>
        <v>5422097.5</v>
      </c>
      <c r="AL49" s="12">
        <f>SUM(AL45:AL48)</f>
        <v>2532192.83</v>
      </c>
      <c r="AM49" s="13">
        <f>AL49/AK49*100</f>
        <v>46.701351829250584</v>
      </c>
      <c r="AN49" s="12">
        <f>SUM(AN45:AN48)</f>
        <v>3895488</v>
      </c>
      <c r="AO49" s="12">
        <f>SUM(AO45:AO48)</f>
        <v>5832447.6504999995</v>
      </c>
      <c r="AP49" s="12">
        <f>SUM(AP45:AP48)</f>
        <v>3128211.87261</v>
      </c>
      <c r="AQ49" s="13">
        <f>AP49/AO49*100</f>
        <v>53.634632663043732</v>
      </c>
      <c r="AR49" s="12">
        <f>SUM(AR45:AR48)</f>
        <v>3306539</v>
      </c>
      <c r="AS49" s="12">
        <f>SUM(AS45:AS48)</f>
        <v>5976573.8315060008</v>
      </c>
      <c r="AT49" s="12">
        <f>SUM(AT45:AT48)</f>
        <v>2860374.3</v>
      </c>
      <c r="AU49" s="13">
        <f>AT49/AS49*100</f>
        <v>47.859766826961987</v>
      </c>
    </row>
    <row r="50" spans="1:47" ht="15" customHeight="1" x14ac:dyDescent="0.2"/>
    <row r="51" spans="1:47" ht="15" customHeight="1" x14ac:dyDescent="0.2"/>
    <row r="52" spans="1:47" ht="15" customHeight="1" x14ac:dyDescent="0.2"/>
    <row r="53" spans="1:47" ht="15" customHeight="1" x14ac:dyDescent="0.2"/>
    <row r="54" spans="1:47" ht="15" customHeight="1" x14ac:dyDescent="0.2"/>
    <row r="55" spans="1:47" ht="15" customHeight="1" x14ac:dyDescent="0.2"/>
    <row r="56" spans="1:47" ht="15" customHeight="1" x14ac:dyDescent="0.2"/>
    <row r="57" spans="1:47" ht="15" customHeight="1" x14ac:dyDescent="0.2"/>
    <row r="58" spans="1:47" ht="15" customHeight="1" x14ac:dyDescent="0.2"/>
    <row r="59" spans="1:47" ht="15" customHeight="1" x14ac:dyDescent="0.2"/>
    <row r="60" spans="1:47" ht="15" customHeight="1" x14ac:dyDescent="0.2"/>
    <row r="61" spans="1:47" ht="15" customHeight="1" x14ac:dyDescent="0.2"/>
    <row r="62" spans="1:47" ht="15" customHeight="1" x14ac:dyDescent="0.2"/>
    <row r="63" spans="1:47" ht="15" customHeight="1" x14ac:dyDescent="0.2"/>
    <row r="64" spans="1:4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</sheetData>
  <sheetProtection algorithmName="SHA-512" hashValue="WbqIhTMKWu93v2cpN0YP0Mjwipf7i2z+wllpBfS++CS0pWJ/ByV/pSdGFbYOg8j1GeU3mhUFHXsRF48OLsG4RA==" saltValue="Dnu8+PAlxx7Qg61UoOP2MA==" spinCount="100000" sheet="1" objects="1" scenarios="1"/>
  <mergeCells count="14">
    <mergeCell ref="L6:O6"/>
    <mergeCell ref="A6:A7"/>
    <mergeCell ref="B6:B7"/>
    <mergeCell ref="C6:E6"/>
    <mergeCell ref="F6:H6"/>
    <mergeCell ref="I6:K6"/>
    <mergeCell ref="AN6:AQ6"/>
    <mergeCell ref="AR6:AU6"/>
    <mergeCell ref="P6:S6"/>
    <mergeCell ref="T6:W6"/>
    <mergeCell ref="X6:AA6"/>
    <mergeCell ref="AB6:AE6"/>
    <mergeCell ref="AF6:AI6"/>
    <mergeCell ref="AJ6:AM6"/>
  </mergeCells>
  <printOptions horizontalCentered="1"/>
  <pageMargins left="0.5" right="0.5" top="0.5" bottom="0.5" header="0.25" footer="0.2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Consolidation Districtwise</vt:lpstr>
      <vt:lpstr>Bank Amal</vt:lpstr>
      <vt:lpstr>Consolidation Bankwise</vt:lpstr>
      <vt:lpstr>Consolidation Agencywise</vt:lpstr>
      <vt:lpstr>Comparison</vt:lpstr>
      <vt:lpstr>All Banks District wise</vt:lpstr>
      <vt:lpstr>Comparative Data</vt:lpstr>
      <vt:lpstr>'All Banks District wise'!Print_Area</vt:lpstr>
      <vt:lpstr>'Bank Amal'!Print_Area</vt:lpstr>
      <vt:lpstr>Comparison!Print_Area</vt:lpstr>
      <vt:lpstr>'Consolidation Agencywise'!Print_Area</vt:lpstr>
      <vt:lpstr>'Consolidation Bankwise'!Print_Area</vt:lpstr>
      <vt:lpstr>'Consolidation Districtwise'!Print_Area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Walunjkar</dc:creator>
  <cp:lastModifiedBy>Pravin Walunjkar</cp:lastModifiedBy>
  <dcterms:created xsi:type="dcterms:W3CDTF">2019-02-08T05:17:42Z</dcterms:created>
  <dcterms:modified xsi:type="dcterms:W3CDTF">2020-10-17T10:40:11Z</dcterms:modified>
</cp:coreProperties>
</file>