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mit Teke\Web Updation\December 2023\MSME Disbursment\"/>
    </mc:Choice>
  </mc:AlternateContent>
  <bookViews>
    <workbookView xWindow="0" yWindow="0" windowWidth="20460" windowHeight="7020"/>
  </bookViews>
  <sheets>
    <sheet name="Bankwise" sheetId="1" r:id="rId1"/>
    <sheet name="Districtwise" sheetId="2" r:id="rId2"/>
  </sheets>
  <definedNames>
    <definedName name="_xlnm.Print_Area" localSheetId="0">Bankwise!$A$1:$R$59</definedName>
    <definedName name="_xlnm.Print_Area" localSheetId="1">Districtwise!$A$1:$R$44</definedName>
    <definedName name="_xlnm.Print_Titles" localSheetId="0">Bankwise!$A:$B,Bankwise!$1:$55</definedName>
    <definedName name="_xlnm.Print_Titles" localSheetId="1">Districtwise!$A:$B,Districtwise!$1:$43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2" l="1"/>
  <c r="N44" i="2"/>
  <c r="M57" i="1"/>
  <c r="M55" i="1"/>
  <c r="M52" i="1"/>
  <c r="M48" i="1"/>
  <c r="M46" i="1"/>
  <c r="M37" i="1"/>
  <c r="M20" i="1"/>
  <c r="M58" i="1" l="1"/>
  <c r="D44" i="2"/>
  <c r="E44" i="2"/>
  <c r="F44" i="2"/>
  <c r="G44" i="2"/>
  <c r="H44" i="2"/>
  <c r="I44" i="2"/>
  <c r="J44" i="2"/>
  <c r="K44" i="2"/>
  <c r="L44" i="2"/>
  <c r="P44" i="2" l="1"/>
  <c r="R44" i="2" s="1"/>
  <c r="N46" i="1"/>
  <c r="P19" i="1" l="1"/>
  <c r="R19" i="1" s="1"/>
  <c r="P18" i="1"/>
  <c r="R18" i="1" s="1"/>
  <c r="P39" i="1" l="1"/>
  <c r="R39" i="1" s="1"/>
  <c r="P40" i="1"/>
  <c r="P41" i="1"/>
  <c r="P42" i="1"/>
  <c r="P43" i="1"/>
  <c r="P44" i="1"/>
  <c r="P45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R34" i="1" s="1"/>
  <c r="P35" i="1"/>
  <c r="R35" i="1" s="1"/>
  <c r="P36" i="1"/>
  <c r="P9" i="1"/>
  <c r="R9" i="1" s="1"/>
  <c r="P10" i="1"/>
  <c r="R10" i="1" s="1"/>
  <c r="P11" i="1"/>
  <c r="R11" i="1" s="1"/>
  <c r="P12" i="1"/>
  <c r="R12" i="1" s="1"/>
  <c r="P13" i="1"/>
  <c r="R13" i="1" s="1"/>
  <c r="P14" i="1"/>
  <c r="R14" i="1" s="1"/>
  <c r="P15" i="1"/>
  <c r="R15" i="1" s="1"/>
  <c r="P16" i="1"/>
  <c r="R16" i="1" s="1"/>
  <c r="P17" i="1"/>
  <c r="R17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9" i="1"/>
  <c r="Q9" i="1" s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C44" i="2" l="1"/>
  <c r="O44" i="2" s="1"/>
  <c r="Q44" i="2" s="1"/>
  <c r="P43" i="2"/>
  <c r="R43" i="2" s="1"/>
  <c r="O43" i="2"/>
  <c r="Q43" i="2" s="1"/>
  <c r="P42" i="2"/>
  <c r="R42" i="2" s="1"/>
  <c r="O42" i="2"/>
  <c r="Q42" i="2" s="1"/>
  <c r="P41" i="2"/>
  <c r="R41" i="2" s="1"/>
  <c r="O41" i="2"/>
  <c r="Q41" i="2" s="1"/>
  <c r="P40" i="2"/>
  <c r="R40" i="2" s="1"/>
  <c r="O40" i="2"/>
  <c r="Q40" i="2" s="1"/>
  <c r="P39" i="2"/>
  <c r="R39" i="2" s="1"/>
  <c r="O39" i="2"/>
  <c r="Q39" i="2" s="1"/>
  <c r="P38" i="2"/>
  <c r="R38" i="2" s="1"/>
  <c r="O38" i="2"/>
  <c r="Q38" i="2" s="1"/>
  <c r="P37" i="2"/>
  <c r="R37" i="2" s="1"/>
  <c r="O37" i="2"/>
  <c r="Q37" i="2" s="1"/>
  <c r="P36" i="2"/>
  <c r="R36" i="2" s="1"/>
  <c r="O36" i="2"/>
  <c r="Q36" i="2" s="1"/>
  <c r="P35" i="2"/>
  <c r="R35" i="2" s="1"/>
  <c r="O35" i="2"/>
  <c r="Q35" i="2" s="1"/>
  <c r="P34" i="2"/>
  <c r="R34" i="2" s="1"/>
  <c r="O34" i="2"/>
  <c r="Q34" i="2" s="1"/>
  <c r="P33" i="2"/>
  <c r="R33" i="2" s="1"/>
  <c r="O33" i="2"/>
  <c r="Q33" i="2" s="1"/>
  <c r="P32" i="2"/>
  <c r="R32" i="2" s="1"/>
  <c r="O32" i="2"/>
  <c r="Q32" i="2" s="1"/>
  <c r="P31" i="2"/>
  <c r="R31" i="2" s="1"/>
  <c r="O31" i="2"/>
  <c r="Q31" i="2" s="1"/>
  <c r="P30" i="2"/>
  <c r="R30" i="2" s="1"/>
  <c r="O30" i="2"/>
  <c r="Q30" i="2" s="1"/>
  <c r="P29" i="2"/>
  <c r="R29" i="2" s="1"/>
  <c r="O29" i="2"/>
  <c r="Q29" i="2" s="1"/>
  <c r="P28" i="2"/>
  <c r="R28" i="2" s="1"/>
  <c r="O28" i="2"/>
  <c r="Q28" i="2" s="1"/>
  <c r="P27" i="2"/>
  <c r="R27" i="2" s="1"/>
  <c r="O27" i="2"/>
  <c r="Q27" i="2" s="1"/>
  <c r="P26" i="2"/>
  <c r="R26" i="2" s="1"/>
  <c r="O26" i="2"/>
  <c r="Q26" i="2" s="1"/>
  <c r="P25" i="2"/>
  <c r="R25" i="2" s="1"/>
  <c r="O25" i="2"/>
  <c r="Q25" i="2" s="1"/>
  <c r="P24" i="2"/>
  <c r="R24" i="2" s="1"/>
  <c r="O24" i="2"/>
  <c r="Q24" i="2" s="1"/>
  <c r="P23" i="2"/>
  <c r="R23" i="2" s="1"/>
  <c r="O23" i="2"/>
  <c r="Q23" i="2" s="1"/>
  <c r="P22" i="2"/>
  <c r="R22" i="2" s="1"/>
  <c r="O22" i="2"/>
  <c r="Q22" i="2" s="1"/>
  <c r="P21" i="2"/>
  <c r="R21" i="2" s="1"/>
  <c r="O21" i="2"/>
  <c r="Q21" i="2" s="1"/>
  <c r="P20" i="2"/>
  <c r="R20" i="2" s="1"/>
  <c r="O20" i="2"/>
  <c r="Q20" i="2" s="1"/>
  <c r="P19" i="2"/>
  <c r="R19" i="2" s="1"/>
  <c r="O19" i="2"/>
  <c r="Q19" i="2" s="1"/>
  <c r="P18" i="2"/>
  <c r="R18" i="2" s="1"/>
  <c r="O18" i="2"/>
  <c r="Q18" i="2" s="1"/>
  <c r="P17" i="2"/>
  <c r="R17" i="2" s="1"/>
  <c r="O17" i="2"/>
  <c r="Q17" i="2" s="1"/>
  <c r="P16" i="2"/>
  <c r="R16" i="2" s="1"/>
  <c r="O16" i="2"/>
  <c r="Q16" i="2" s="1"/>
  <c r="P15" i="2"/>
  <c r="R15" i="2" s="1"/>
  <c r="O15" i="2"/>
  <c r="Q15" i="2" s="1"/>
  <c r="P14" i="2"/>
  <c r="R14" i="2" s="1"/>
  <c r="O14" i="2"/>
  <c r="Q14" i="2" s="1"/>
  <c r="P13" i="2"/>
  <c r="R13" i="2" s="1"/>
  <c r="O13" i="2"/>
  <c r="Q13" i="2" s="1"/>
  <c r="P12" i="2"/>
  <c r="R12" i="2" s="1"/>
  <c r="O12" i="2"/>
  <c r="Q12" i="2" s="1"/>
  <c r="P11" i="2"/>
  <c r="R11" i="2" s="1"/>
  <c r="O11" i="2"/>
  <c r="Q11" i="2" s="1"/>
  <c r="P10" i="2"/>
  <c r="R10" i="2" s="1"/>
  <c r="O10" i="2"/>
  <c r="Q10" i="2" s="1"/>
  <c r="P9" i="2"/>
  <c r="R9" i="2" s="1"/>
  <c r="O9" i="2"/>
  <c r="Q9" i="2" s="1"/>
  <c r="P8" i="2"/>
  <c r="R8" i="2" s="1"/>
  <c r="O8" i="2"/>
  <c r="Q8" i="2" s="1"/>
  <c r="N57" i="1" l="1"/>
  <c r="L57" i="1"/>
  <c r="K57" i="1"/>
  <c r="J57" i="1"/>
  <c r="I57" i="1"/>
  <c r="H57" i="1"/>
  <c r="G57" i="1"/>
  <c r="F57" i="1"/>
  <c r="E57" i="1"/>
  <c r="D57" i="1"/>
  <c r="C57" i="1"/>
  <c r="P56" i="1"/>
  <c r="R56" i="1" s="1"/>
  <c r="O56" i="1"/>
  <c r="N55" i="1"/>
  <c r="L55" i="1"/>
  <c r="K55" i="1"/>
  <c r="J55" i="1"/>
  <c r="I55" i="1"/>
  <c r="H55" i="1"/>
  <c r="G55" i="1"/>
  <c r="F55" i="1"/>
  <c r="E55" i="1"/>
  <c r="D55" i="1"/>
  <c r="C55" i="1"/>
  <c r="P54" i="1"/>
  <c r="R54" i="1" s="1"/>
  <c r="O54" i="1"/>
  <c r="Q54" i="1" s="1"/>
  <c r="P53" i="1"/>
  <c r="O53" i="1"/>
  <c r="Q53" i="1" s="1"/>
  <c r="P52" i="1"/>
  <c r="O52" i="1"/>
  <c r="L52" i="1"/>
  <c r="K52" i="1"/>
  <c r="J52" i="1"/>
  <c r="I52" i="1"/>
  <c r="H52" i="1"/>
  <c r="G52" i="1"/>
  <c r="F52" i="1"/>
  <c r="E52" i="1"/>
  <c r="D52" i="1"/>
  <c r="C52" i="1"/>
  <c r="N48" i="1"/>
  <c r="L48" i="1"/>
  <c r="K48" i="1"/>
  <c r="J48" i="1"/>
  <c r="I48" i="1"/>
  <c r="H48" i="1"/>
  <c r="G48" i="1"/>
  <c r="F48" i="1"/>
  <c r="E48" i="1"/>
  <c r="D48" i="1"/>
  <c r="C48" i="1"/>
  <c r="P47" i="1"/>
  <c r="R47" i="1" s="1"/>
  <c r="O47" i="1"/>
  <c r="L46" i="1"/>
  <c r="K46" i="1"/>
  <c r="J46" i="1"/>
  <c r="I46" i="1"/>
  <c r="H46" i="1"/>
  <c r="G46" i="1"/>
  <c r="F46" i="1"/>
  <c r="E46" i="1"/>
  <c r="D46" i="1"/>
  <c r="C46" i="1"/>
  <c r="R45" i="1"/>
  <c r="R44" i="1"/>
  <c r="R43" i="1"/>
  <c r="R42" i="1"/>
  <c r="R41" i="1"/>
  <c r="R40" i="1"/>
  <c r="P38" i="1"/>
  <c r="R38" i="1" s="1"/>
  <c r="O38" i="1"/>
  <c r="Q38" i="1" s="1"/>
  <c r="N37" i="1"/>
  <c r="L37" i="1"/>
  <c r="K37" i="1"/>
  <c r="J37" i="1"/>
  <c r="I37" i="1"/>
  <c r="H37" i="1"/>
  <c r="G37" i="1"/>
  <c r="F37" i="1"/>
  <c r="E37" i="1"/>
  <c r="D37" i="1"/>
  <c r="C37" i="1"/>
  <c r="R36" i="1"/>
  <c r="R33" i="1"/>
  <c r="R32" i="1"/>
  <c r="R31" i="1"/>
  <c r="R30" i="1"/>
  <c r="R29" i="1"/>
  <c r="R28" i="1"/>
  <c r="R27" i="1"/>
  <c r="R26" i="1"/>
  <c r="R25" i="1"/>
  <c r="R24" i="1"/>
  <c r="R23" i="1"/>
  <c r="R22" i="1"/>
  <c r="P21" i="1"/>
  <c r="R21" i="1" s="1"/>
  <c r="O21" i="1"/>
  <c r="Q21" i="1" s="1"/>
  <c r="N20" i="1"/>
  <c r="L20" i="1"/>
  <c r="K20" i="1"/>
  <c r="J20" i="1"/>
  <c r="I20" i="1"/>
  <c r="H20" i="1"/>
  <c r="G20" i="1"/>
  <c r="F20" i="1"/>
  <c r="E20" i="1"/>
  <c r="D20" i="1"/>
  <c r="C20" i="1"/>
  <c r="P8" i="1"/>
  <c r="R8" i="1" s="1"/>
  <c r="O8" i="1"/>
  <c r="Q8" i="1" s="1"/>
  <c r="G58" i="1" l="1"/>
  <c r="O57" i="1"/>
  <c r="Q57" i="1" s="1"/>
  <c r="Q56" i="1"/>
  <c r="O48" i="1"/>
  <c r="Q48" i="1" s="1"/>
  <c r="Q47" i="1"/>
  <c r="C58" i="1"/>
  <c r="K58" i="1"/>
  <c r="F58" i="1"/>
  <c r="J58" i="1"/>
  <c r="H58" i="1"/>
  <c r="L58" i="1"/>
  <c r="D58" i="1"/>
  <c r="E58" i="1"/>
  <c r="I58" i="1"/>
  <c r="N58" i="1"/>
  <c r="P55" i="1"/>
  <c r="R55" i="1" s="1"/>
  <c r="P57" i="1"/>
  <c r="R57" i="1" s="1"/>
  <c r="O20" i="1"/>
  <c r="Q20" i="1" s="1"/>
  <c r="O46" i="1"/>
  <c r="Q46" i="1" s="1"/>
  <c r="P48" i="1"/>
  <c r="R48" i="1" s="1"/>
  <c r="O37" i="1"/>
  <c r="Q37" i="1" s="1"/>
  <c r="P46" i="1"/>
  <c r="R46" i="1" s="1"/>
  <c r="O55" i="1"/>
  <c r="Q55" i="1" s="1"/>
  <c r="P20" i="1"/>
  <c r="P37" i="1"/>
  <c r="R37" i="1" s="1"/>
  <c r="R53" i="1"/>
  <c r="P58" i="1" l="1"/>
  <c r="R58" i="1" s="1"/>
  <c r="O58" i="1"/>
  <c r="Q58" i="1" s="1"/>
  <c r="R20" i="1"/>
</calcChain>
</file>

<file path=xl/sharedStrings.xml><?xml version="1.0" encoding="utf-8"?>
<sst xmlns="http://schemas.openxmlformats.org/spreadsheetml/2006/main" count="142" uniqueCount="108">
  <si>
    <t>Sr. No.</t>
  </si>
  <si>
    <t>Bank</t>
  </si>
  <si>
    <t>Micro Enterprises
(Manu + Service)</t>
  </si>
  <si>
    <t>Khadi &amp; Village Industries</t>
  </si>
  <si>
    <t>Others under MSMEs</t>
  </si>
  <si>
    <t>Total MSME</t>
  </si>
  <si>
    <t>Amt</t>
  </si>
  <si>
    <t>Sub Total PSBs</t>
  </si>
  <si>
    <t>Sub Total Pvt Sec Banks</t>
  </si>
  <si>
    <t>Sub T Small Fin Bks</t>
  </si>
  <si>
    <t>DBS Bank</t>
  </si>
  <si>
    <t>Sub T WOS of Foreign Bks</t>
  </si>
  <si>
    <t>India Post Payments Bank</t>
  </si>
  <si>
    <t>Sub T Payment Bks</t>
  </si>
  <si>
    <t>Maharashtra  Gramin Bank</t>
  </si>
  <si>
    <t>Sub Total Gramin Banks</t>
  </si>
  <si>
    <t>M.S.Coop. / DCC Banks</t>
  </si>
  <si>
    <t>Sub Total Co.Op Banks</t>
  </si>
  <si>
    <t>Grand Total</t>
  </si>
  <si>
    <t>District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</si>
  <si>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</si>
  <si>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</si>
  <si>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</si>
  <si>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</si>
  <si>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</si>
  <si>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</si>
  <si>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</si>
  <si>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</si>
  <si>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</si>
  <si>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</si>
  <si>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</si>
  <si>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</si>
  <si>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</si>
  <si>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</si>
  <si>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</si>
  <si>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</si>
  <si>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</si>
  <si>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</si>
  <si>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</si>
  <si>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</si>
  <si>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</si>
  <si>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</si>
  <si>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</si>
  <si>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</si>
  <si>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</si>
  <si>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</si>
  <si>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</si>
  <si>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</si>
  <si>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</si>
  <si>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</si>
  <si>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</si>
  <si>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</si>
  <si>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</si>
  <si>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</si>
  <si>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</si>
  <si>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</si>
  <si>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</si>
  <si>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</si>
  <si>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</si>
  <si>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</si>
  <si>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</si>
  <si>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</si>
  <si>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</si>
  <si>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</si>
  <si>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</si>
  <si>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</si>
  <si>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KOTAK MAHINDRA BANK</t>
  </si>
  <si>
    <t>RBL BANK</t>
  </si>
  <si>
    <t>YES BANK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</si>
  <si>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</si>
  <si>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</si>
  <si>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</si>
  <si>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</si>
  <si>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</si>
  <si>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</si>
  <si>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</si>
  <si>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</si>
  <si>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</si>
  <si>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</si>
  <si>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</si>
  <si>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BANK OF MAHARASHTRA</t>
  </si>
  <si>
    <t>MUMBAI</t>
  </si>
  <si>
    <t>MUMBAI SUBURBAN</t>
  </si>
  <si>
    <t>NASHIK</t>
  </si>
  <si>
    <t>Airtel Payments Bank</t>
  </si>
  <si>
    <t>Fino Payments Bank</t>
  </si>
  <si>
    <t xml:space="preserve">Micro Enterprises
</t>
  </si>
  <si>
    <t xml:space="preserve">Small Enterprises
</t>
  </si>
  <si>
    <t xml:space="preserve">Medium Enterprises
</t>
  </si>
  <si>
    <t xml:space="preserve">SLBC Maharashtra </t>
  </si>
  <si>
    <t>A/Cs</t>
  </si>
  <si>
    <t>(A/Cs actual, Amt.Rs. In Lakh)</t>
  </si>
  <si>
    <t>Vidarbha Konkan Gramin Bank</t>
  </si>
  <si>
    <t>A/Cs Target</t>
  </si>
  <si>
    <t>% Ach in terms of A/Cs</t>
  </si>
  <si>
    <t>% Ach in terms of Amt</t>
  </si>
  <si>
    <t>Amt. Tgt</t>
  </si>
  <si>
    <t>KARUR VYSYA BANK</t>
  </si>
  <si>
    <t>AU SMALL FIN.BANK</t>
  </si>
  <si>
    <t>EQUITAS SMALL FIN. BANK</t>
  </si>
  <si>
    <t>ESAF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</si>
  <si>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</si>
  <si>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</si>
  <si>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</si>
  <si>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</si>
  <si>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</si>
  <si>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Bank wise MSME - Disbursements under ACP 2023-24 (01.04.2023 to 31.12.2023)</t>
  </si>
  <si>
    <t>District wise MSME - Disbursements under ACP 2023-24 (01.04.2023 to 31.12.2023)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</si>
</sst>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1" fontId="2" fillId="0" borderId="0" xfId="1" applyNumberFormat="1" applyBorder="1" applyAlignment="1" applyProtection="1">
      <alignment horizontal="center" vertical="center" shrinkToFit="1"/>
      <protection hidden="1"/>
    </xf>
    <xf numFmtId="0" fontId="6" fillId="0" borderId="1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vertical="center" shrinkToFit="1"/>
      <protection hidden="1"/>
    </xf>
    <xf numFmtId="1" fontId="6" fillId="0" borderId="1" xfId="1" applyNumberFormat="1" applyFont="1" applyBorder="1" applyAlignment="1" applyProtection="1">
      <alignment vertical="center" shrinkToFit="1"/>
      <protection locked="0" hidden="1"/>
    </xf>
    <xf numFmtId="0" fontId="6" fillId="4" borderId="1" xfId="1" applyFont="1" applyFill="1" applyBorder="1" applyAlignment="1" applyProtection="1">
      <alignment horizontal="center" vertical="center"/>
      <protection hidden="1"/>
    </xf>
    <xf numFmtId="0" fontId="1" fillId="4" borderId="1" xfId="1" applyFont="1" applyFill="1" applyBorder="1" applyAlignment="1" applyProtection="1">
      <alignment vertical="center" shrinkToFit="1"/>
      <protection hidden="1"/>
    </xf>
    <xf numFmtId="1" fontId="1" fillId="4" borderId="1" xfId="1" applyNumberFormat="1" applyFont="1" applyFill="1" applyBorder="1" applyAlignment="1" applyProtection="1">
      <alignment horizontal="right" vertical="center" shrinkToFit="1"/>
      <protection hidden="1"/>
    </xf>
    <xf numFmtId="0" fontId="6" fillId="0" borderId="1" xfId="1" applyFont="1" applyFill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vertical="center"/>
      <protection hidden="1"/>
    </xf>
    <xf numFmtId="0" fontId="1" fillId="4" borderId="1" xfId="0" applyFont="1" applyFill="1" applyBorder="1" applyAlignment="1" applyProtection="1">
      <alignment vertical="center" shrinkToFit="1"/>
    </xf>
    <xf numFmtId="1" fontId="6" fillId="0" borderId="1" xfId="1" applyNumberFormat="1" applyFont="1" applyFill="1" applyBorder="1" applyAlignment="1" applyProtection="1">
      <alignment horizontal="right" vertical="center" shrinkToFit="1"/>
      <protection hidden="1"/>
    </xf>
    <xf numFmtId="0" fontId="1" fillId="4" borderId="1" xfId="1" applyFont="1" applyFill="1" applyBorder="1" applyAlignment="1" applyProtection="1">
      <alignment horizontal="center" vertical="center"/>
      <protection hidden="1"/>
    </xf>
    <xf numFmtId="0" fontId="6" fillId="5" borderId="1" xfId="1" applyFont="1" applyFill="1" applyBorder="1" applyAlignment="1" applyProtection="1">
      <alignment vertical="center"/>
      <protection hidden="1"/>
    </xf>
    <xf numFmtId="0" fontId="1" fillId="5" borderId="1" xfId="1" applyFont="1" applyFill="1" applyBorder="1" applyAlignment="1" applyProtection="1">
      <alignment vertical="center" shrinkToFit="1"/>
      <protection hidden="1"/>
    </xf>
    <xf numFmtId="1" fontId="1" fillId="5" borderId="1" xfId="1" applyNumberFormat="1" applyFont="1" applyFill="1" applyBorder="1" applyAlignment="1" applyProtection="1">
      <alignment horizontal="right" vertical="center" shrinkToFit="1"/>
      <protection hidden="1"/>
    </xf>
    <xf numFmtId="0" fontId="6" fillId="6" borderId="1" xfId="0" applyFont="1" applyFill="1" applyBorder="1" applyAlignment="1">
      <alignment horizontal="center" vertical="center"/>
    </xf>
    <xf numFmtId="0" fontId="1" fillId="6" borderId="1" xfId="1" applyFont="1" applyFill="1" applyBorder="1" applyAlignment="1" applyProtection="1">
      <alignment vertical="center"/>
      <protection hidden="1"/>
    </xf>
    <xf numFmtId="1" fontId="1" fillId="6" borderId="1" xfId="0" applyNumberFormat="1" applyFont="1" applyFill="1" applyBorder="1" applyAlignment="1">
      <alignment horizontal="center" vertical="center"/>
    </xf>
    <xf numFmtId="1" fontId="1" fillId="6" borderId="1" xfId="1" applyNumberFormat="1" applyFont="1" applyFill="1" applyBorder="1" applyAlignment="1" applyProtection="1">
      <alignment vertical="center" shrinkToFit="1"/>
      <protection locked="0" hidden="1"/>
    </xf>
    <xf numFmtId="0" fontId="1" fillId="4" borderId="1" xfId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1" fontId="1" fillId="0" borderId="1" xfId="1" applyNumberFormat="1" applyFont="1" applyFill="1" applyBorder="1" applyAlignment="1" applyProtection="1">
      <alignment horizontal="right" vertical="center" shrinkToFit="1"/>
      <protection hidden="1"/>
    </xf>
    <xf numFmtId="0" fontId="1" fillId="2" borderId="2" xfId="1" applyFont="1" applyFill="1" applyBorder="1" applyAlignment="1" applyProtection="1">
      <alignment horizontal="center" vertical="center" wrapText="1"/>
      <protection hidden="1"/>
    </xf>
    <xf numFmtId="0" fontId="1" fillId="2" borderId="5" xfId="1" applyFont="1" applyFill="1" applyBorder="1" applyAlignment="1" applyProtection="1">
      <alignment horizontal="center" vertical="center" wrapText="1"/>
      <protection hidden="1"/>
    </xf>
    <xf numFmtId="0" fontId="1" fillId="3" borderId="1" xfId="1" applyFont="1" applyFill="1" applyBorder="1" applyAlignment="1" applyProtection="1">
      <alignment horizontal="center" vertical="center" wrapText="1"/>
      <protection hidden="1"/>
    </xf>
    <xf numFmtId="0" fontId="5" fillId="4" borderId="1" xfId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/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0" fontId="3" fillId="2" borderId="9" xfId="1" applyFont="1" applyFill="1" applyBorder="1" applyAlignment="1" applyProtection="1">
      <alignment horizontal="center" vertical="center" wrapText="1"/>
      <protection hidden="1"/>
    </xf>
    <xf numFmtId="0" fontId="3" fillId="2" borderId="10" xfId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right" vertical="center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1" fillId="2" borderId="1" xfId="1" applyFont="1" applyFill="1" applyBorder="1" applyAlignment="1" applyProtection="1">
      <alignment horizontal="center" vertical="center" wrapText="1"/>
      <protection hidden="1"/>
    </xf>
    <xf numFmtId="0" fontId="1" fillId="2" borderId="2" xfId="1" applyFont="1" applyFill="1" applyBorder="1" applyAlignment="1" applyProtection="1">
      <alignment horizontal="center" vertical="center" wrapText="1"/>
      <protection hidden="1"/>
    </xf>
    <xf numFmtId="0" fontId="1" fillId="2" borderId="3" xfId="1" applyFont="1" applyFill="1" applyBorder="1" applyAlignment="1" applyProtection="1">
      <alignment horizontal="center" vertical="center" wrapText="1"/>
      <protection hidden="1"/>
    </xf>
    <xf numFmtId="0" fontId="1" fillId="2" borderId="4" xfId="1" applyFont="1" applyFill="1" applyBorder="1" applyAlignment="1" applyProtection="1">
      <alignment horizontal="center" vertical="center" wrapText="1"/>
      <protection hidden="1"/>
    </xf>
    <xf numFmtId="0" fontId="1" fillId="2" borderId="5" xfId="1" applyFont="1" applyFill="1" applyBorder="1" applyAlignment="1" applyProtection="1">
      <alignment horizontal="center" vertical="center" wrapText="1"/>
      <protection hidden="1"/>
    </xf>
    <xf numFmtId="0" fontId="1" fillId="2" borderId="6" xfId="1" applyFont="1" applyFill="1" applyBorder="1" applyAlignment="1" applyProtection="1">
      <alignment horizontal="center" vertical="center" wrapText="1"/>
      <protection hidden="1"/>
    </xf>
    <xf numFmtId="0" fontId="1" fillId="2" borderId="7" xfId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59"/>
  <sheetViews>
    <sheetView tabSelected="1" zoomScale="85" zoomScaleNormal="85" workbookViewId="0">
      <pane xSplit="2" ySplit="5" topLeftCell="C6" activePane="bottomRight" state="frozen"/>
      <selection activeCell="C10" sqref="C10"/>
      <selection pane="topRight" activeCell="C10" sqref="C10"/>
      <selection pane="bottomLeft" activeCell="C10" sqref="C10"/>
      <selection pane="bottomRight" activeCell="A60" sqref="A60:XFD62"/>
    </sheetView>
  </sheetViews>
  <sheetFormatPr defaultRowHeight="12.75" x14ac:dyDescent="0.2"/>
  <cols>
    <col min="1" max="1" width="5.7109375" style="1" customWidth="1"/>
    <col min="2" max="2" width="44.28515625" style="1" customWidth="1"/>
    <col min="3" max="3" width="12.7109375" style="1" customWidth="1"/>
    <col min="4" max="4" width="13.5703125" style="1" customWidth="1"/>
    <col min="5" max="5" width="10.42578125" style="1" customWidth="1"/>
    <col min="6" max="6" width="13.7109375" style="1" customWidth="1"/>
    <col min="7" max="7" width="10.140625" style="1" customWidth="1"/>
    <col min="8" max="8" width="14.140625" style="1" customWidth="1"/>
    <col min="9" max="9" width="9.85546875" style="1" customWidth="1"/>
    <col min="10" max="10" width="9" style="1" customWidth="1"/>
    <col min="11" max="11" width="9.28515625" style="1" customWidth="1"/>
    <col min="12" max="12" width="10.7109375" style="1" customWidth="1"/>
    <col min="13" max="13" width="13.5703125" style="1" customWidth="1"/>
    <col min="14" max="14" width="14.5703125" style="1" customWidth="1"/>
    <col min="15" max="15" width="11.7109375" style="1" customWidth="1"/>
    <col min="16" max="16" width="14.85546875" style="1" customWidth="1"/>
    <col min="17" max="17" width="12.7109375" style="1" customWidth="1"/>
    <col min="18" max="18" width="10.28515625" style="1" customWidth="1"/>
    <col min="19" max="16384" width="9.140625" style="1"/>
  </cols>
  <sheetData>
    <row r="1" spans="1:18" ht="22.5" customHeight="1" x14ac:dyDescent="0.2">
      <c r="A1" s="39" t="s">
        <v>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3.25" x14ac:dyDescent="0.2">
      <c r="A2" s="40" t="s">
        <v>106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8.75" customHeight="1" x14ac:dyDescent="0.2">
      <c r="A3" s="45" t="s">
        <v>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24" customFormat="1" ht="30" customHeight="1" x14ac:dyDescent="0.2">
      <c r="A4" s="41" t="s">
        <v>0</v>
      </c>
      <c r="B4" s="42" t="s">
        <v>1</v>
      </c>
      <c r="C4" s="33" t="s">
        <v>86</v>
      </c>
      <c r="D4" s="35"/>
      <c r="E4" s="41" t="s">
        <v>87</v>
      </c>
      <c r="F4" s="41"/>
      <c r="G4" s="41" t="s">
        <v>88</v>
      </c>
      <c r="H4" s="41"/>
      <c r="I4" s="41" t="s">
        <v>3</v>
      </c>
      <c r="J4" s="41"/>
      <c r="K4" s="41" t="s">
        <v>4</v>
      </c>
      <c r="L4" s="41"/>
      <c r="M4" s="25"/>
      <c r="N4" s="33" t="s">
        <v>5</v>
      </c>
      <c r="O4" s="34"/>
      <c r="P4" s="34"/>
      <c r="Q4" s="34"/>
      <c r="R4" s="35"/>
    </row>
    <row r="5" spans="1:18" s="24" customFormat="1" ht="30" customHeight="1" x14ac:dyDescent="0.2">
      <c r="A5" s="41"/>
      <c r="B5" s="43"/>
      <c r="C5" s="36"/>
      <c r="D5" s="38"/>
      <c r="E5" s="41"/>
      <c r="F5" s="41"/>
      <c r="G5" s="41"/>
      <c r="H5" s="41"/>
      <c r="I5" s="41"/>
      <c r="J5" s="41"/>
      <c r="K5" s="41"/>
      <c r="L5" s="41"/>
      <c r="M5" s="26"/>
      <c r="N5" s="36"/>
      <c r="O5" s="37"/>
      <c r="P5" s="37"/>
      <c r="Q5" s="37"/>
      <c r="R5" s="38"/>
    </row>
    <row r="6" spans="1:18" ht="66" customHeight="1" x14ac:dyDescent="0.2">
      <c r="A6" s="41"/>
      <c r="B6" s="44"/>
      <c r="C6" s="2" t="s">
        <v>90</v>
      </c>
      <c r="D6" s="2" t="s">
        <v>6</v>
      </c>
      <c r="E6" s="2" t="s">
        <v>90</v>
      </c>
      <c r="F6" s="2" t="s">
        <v>6</v>
      </c>
      <c r="G6" s="2" t="s">
        <v>90</v>
      </c>
      <c r="H6" s="2" t="s">
        <v>6</v>
      </c>
      <c r="I6" s="2" t="s">
        <v>90</v>
      </c>
      <c r="J6" s="2" t="s">
        <v>6</v>
      </c>
      <c r="K6" s="2" t="s">
        <v>90</v>
      </c>
      <c r="L6" s="2" t="s">
        <v>6</v>
      </c>
      <c r="M6" s="2" t="s">
        <v>93</v>
      </c>
      <c r="N6" s="2" t="s">
        <v>96</v>
      </c>
      <c r="O6" s="2" t="s">
        <v>90</v>
      </c>
      <c r="P6" s="2" t="s">
        <v>6</v>
      </c>
      <c r="Q6" s="2" t="s">
        <v>94</v>
      </c>
      <c r="R6" s="2" t="s">
        <v>95</v>
      </c>
    </row>
    <row r="7" spans="1:18" s="23" customFormat="1" ht="30.75" customHeight="1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</row>
    <row r="8" spans="1:18" ht="30" customHeight="1" x14ac:dyDescent="0.3">
      <c r="A8" s="4">
        <v>1</v>
      </c>
      <c r="B8" s="5" t="s">
        <v>69</v>
      </c>
      <c r="C8" s="6">
        <v>53193</v>
      </c>
      <c r="D8" s="6">
        <v>303386.03999999998</v>
      </c>
      <c r="E8" s="6">
        <v>1168</v>
      </c>
      <c r="F8" s="6">
        <v>198651.44</v>
      </c>
      <c r="G8" s="6">
        <v>319</v>
      </c>
      <c r="H8" s="6">
        <v>177571.18</v>
      </c>
      <c r="I8" s="6">
        <v>969</v>
      </c>
      <c r="J8" s="6">
        <v>2861.68</v>
      </c>
      <c r="K8" s="6">
        <v>0</v>
      </c>
      <c r="L8" s="6">
        <v>0</v>
      </c>
      <c r="M8" s="32">
        <v>114324</v>
      </c>
      <c r="N8" s="6">
        <v>2549746.64</v>
      </c>
      <c r="O8" s="6">
        <f t="shared" ref="O8:O19" si="0">C8+E8+G8+I8+K8</f>
        <v>55649</v>
      </c>
      <c r="P8" s="6">
        <f t="shared" ref="P8:P19" si="1">D8+F8+H8+J8+L8</f>
        <v>682470.34</v>
      </c>
      <c r="Q8" s="6">
        <f>O8*100/M8</f>
        <v>48.676568349602881</v>
      </c>
      <c r="R8" s="6">
        <f>P8*100/N8</f>
        <v>26.76620215097136</v>
      </c>
    </row>
    <row r="9" spans="1:18" ht="30" customHeight="1" x14ac:dyDescent="0.3">
      <c r="A9" s="4">
        <v>2</v>
      </c>
      <c r="B9" s="5" t="s">
        <v>70</v>
      </c>
      <c r="C9" s="6">
        <v>152951</v>
      </c>
      <c r="D9" s="6">
        <v>1186958.5900000001</v>
      </c>
      <c r="E9" s="6">
        <v>2588</v>
      </c>
      <c r="F9" s="6">
        <v>468552.76</v>
      </c>
      <c r="G9" s="6">
        <v>367</v>
      </c>
      <c r="H9" s="6">
        <v>209269.04</v>
      </c>
      <c r="I9" s="6">
        <v>0</v>
      </c>
      <c r="J9" s="6">
        <v>0</v>
      </c>
      <c r="K9" s="6">
        <v>0</v>
      </c>
      <c r="L9" s="6">
        <v>0</v>
      </c>
      <c r="M9" s="32">
        <v>137295</v>
      </c>
      <c r="N9" s="6">
        <v>2110060.12</v>
      </c>
      <c r="O9" s="6">
        <f t="shared" si="0"/>
        <v>155906</v>
      </c>
      <c r="P9" s="6">
        <f t="shared" si="1"/>
        <v>1864780.3900000001</v>
      </c>
      <c r="Q9" s="6">
        <f t="shared" ref="Q9:Q19" si="2">O9*100/M9</f>
        <v>113.55548271969117</v>
      </c>
      <c r="R9" s="6">
        <f t="shared" ref="R9:R19" si="3">P9*100/N9</f>
        <v>88.375699456373781</v>
      </c>
    </row>
    <row r="10" spans="1:18" ht="30" customHeight="1" x14ac:dyDescent="0.3">
      <c r="A10" s="4">
        <v>3</v>
      </c>
      <c r="B10" s="5" t="s">
        <v>80</v>
      </c>
      <c r="C10" s="6">
        <v>90424</v>
      </c>
      <c r="D10" s="6">
        <v>413185.99</v>
      </c>
      <c r="E10" s="6">
        <v>2337</v>
      </c>
      <c r="F10" s="6">
        <v>254600.12</v>
      </c>
      <c r="G10" s="6">
        <v>244</v>
      </c>
      <c r="H10" s="6">
        <v>97113.71</v>
      </c>
      <c r="I10" s="6">
        <v>29</v>
      </c>
      <c r="J10" s="6">
        <v>34.85</v>
      </c>
      <c r="K10" s="6">
        <v>0</v>
      </c>
      <c r="L10" s="6">
        <v>0</v>
      </c>
      <c r="M10" s="32">
        <v>177107</v>
      </c>
      <c r="N10" s="6">
        <v>1799345.21</v>
      </c>
      <c r="O10" s="6">
        <f t="shared" si="0"/>
        <v>93034</v>
      </c>
      <c r="P10" s="6">
        <f t="shared" si="1"/>
        <v>764934.66999999993</v>
      </c>
      <c r="Q10" s="6">
        <f t="shared" si="2"/>
        <v>52.529826601997662</v>
      </c>
      <c r="R10" s="6">
        <f t="shared" si="3"/>
        <v>42.511835180309845</v>
      </c>
    </row>
    <row r="11" spans="1:18" ht="30" customHeight="1" x14ac:dyDescent="0.3">
      <c r="A11" s="4">
        <v>4</v>
      </c>
      <c r="B11" s="5" t="s">
        <v>71</v>
      </c>
      <c r="C11" s="6">
        <v>32831</v>
      </c>
      <c r="D11" s="6">
        <v>259225.27</v>
      </c>
      <c r="E11" s="6">
        <v>1571</v>
      </c>
      <c r="F11" s="6">
        <v>151102.5</v>
      </c>
      <c r="G11" s="6">
        <v>192</v>
      </c>
      <c r="H11" s="6">
        <v>95836.22</v>
      </c>
      <c r="I11" s="6">
        <v>0</v>
      </c>
      <c r="J11" s="6">
        <v>0</v>
      </c>
      <c r="K11" s="6">
        <v>1582</v>
      </c>
      <c r="L11" s="6">
        <v>39660.870000000003</v>
      </c>
      <c r="M11" s="32">
        <v>74790</v>
      </c>
      <c r="N11" s="6">
        <v>1839914.57</v>
      </c>
      <c r="O11" s="6">
        <f t="shared" si="0"/>
        <v>36176</v>
      </c>
      <c r="P11" s="6">
        <f t="shared" si="1"/>
        <v>545824.86</v>
      </c>
      <c r="Q11" s="6">
        <f t="shared" si="2"/>
        <v>48.370102954940499</v>
      </c>
      <c r="R11" s="6">
        <f t="shared" si="3"/>
        <v>29.665771927660749</v>
      </c>
    </row>
    <row r="12" spans="1:18" ht="30" customHeight="1" x14ac:dyDescent="0.3">
      <c r="A12" s="4">
        <v>5</v>
      </c>
      <c r="B12" s="5" t="s">
        <v>72</v>
      </c>
      <c r="C12" s="6">
        <v>55487</v>
      </c>
      <c r="D12" s="6">
        <v>396274.78</v>
      </c>
      <c r="E12" s="6">
        <v>3672</v>
      </c>
      <c r="F12" s="6">
        <v>227811.88</v>
      </c>
      <c r="G12" s="6">
        <v>294</v>
      </c>
      <c r="H12" s="6">
        <v>314066.83</v>
      </c>
      <c r="I12" s="6">
        <v>978</v>
      </c>
      <c r="J12" s="6">
        <v>2120.38</v>
      </c>
      <c r="K12" s="6">
        <v>122</v>
      </c>
      <c r="L12" s="6">
        <v>15642.11</v>
      </c>
      <c r="M12" s="32">
        <v>129539</v>
      </c>
      <c r="N12" s="6">
        <v>1216734.96</v>
      </c>
      <c r="O12" s="6">
        <f t="shared" si="0"/>
        <v>60553</v>
      </c>
      <c r="P12" s="6">
        <f t="shared" si="1"/>
        <v>955915.98</v>
      </c>
      <c r="Q12" s="6">
        <f t="shared" si="2"/>
        <v>46.744995715576003</v>
      </c>
      <c r="R12" s="6">
        <f t="shared" si="3"/>
        <v>78.564026795120611</v>
      </c>
    </row>
    <row r="13" spans="1:18" ht="30" customHeight="1" x14ac:dyDescent="0.3">
      <c r="A13" s="4">
        <v>6</v>
      </c>
      <c r="B13" s="5" t="s">
        <v>73</v>
      </c>
      <c r="C13" s="6">
        <v>78576</v>
      </c>
      <c r="D13" s="6">
        <v>282409.13</v>
      </c>
      <c r="E13" s="6">
        <v>3192</v>
      </c>
      <c r="F13" s="6">
        <v>258561.46</v>
      </c>
      <c r="G13" s="6">
        <v>184</v>
      </c>
      <c r="H13" s="6">
        <v>75176.23</v>
      </c>
      <c r="I13" s="6">
        <v>2</v>
      </c>
      <c r="J13" s="6">
        <v>0.83</v>
      </c>
      <c r="K13" s="6">
        <v>0</v>
      </c>
      <c r="L13" s="6">
        <v>0</v>
      </c>
      <c r="M13" s="32">
        <v>33459</v>
      </c>
      <c r="N13" s="6">
        <v>780597.78</v>
      </c>
      <c r="O13" s="6">
        <f t="shared" si="0"/>
        <v>81954</v>
      </c>
      <c r="P13" s="6">
        <f t="shared" si="1"/>
        <v>616147.64999999991</v>
      </c>
      <c r="Q13" s="6">
        <f t="shared" si="2"/>
        <v>244.93858154756569</v>
      </c>
      <c r="R13" s="6">
        <f t="shared" si="3"/>
        <v>78.932795581355606</v>
      </c>
    </row>
    <row r="14" spans="1:18" ht="30" customHeight="1" x14ac:dyDescent="0.3">
      <c r="A14" s="4">
        <v>7</v>
      </c>
      <c r="B14" s="5" t="s">
        <v>74</v>
      </c>
      <c r="C14" s="6">
        <v>9124</v>
      </c>
      <c r="D14" s="6">
        <v>38447.019999999997</v>
      </c>
      <c r="E14" s="6">
        <v>243</v>
      </c>
      <c r="F14" s="6">
        <v>15858.16</v>
      </c>
      <c r="G14" s="6">
        <v>108</v>
      </c>
      <c r="H14" s="6">
        <v>88500.4</v>
      </c>
      <c r="I14" s="6">
        <v>0</v>
      </c>
      <c r="J14" s="6">
        <v>0</v>
      </c>
      <c r="K14" s="6">
        <v>0</v>
      </c>
      <c r="L14" s="6">
        <v>0</v>
      </c>
      <c r="M14" s="32">
        <v>24032</v>
      </c>
      <c r="N14" s="6">
        <v>552471.71</v>
      </c>
      <c r="O14" s="6">
        <f t="shared" si="0"/>
        <v>9475</v>
      </c>
      <c r="P14" s="6">
        <f t="shared" si="1"/>
        <v>142805.57999999999</v>
      </c>
      <c r="Q14" s="6">
        <f t="shared" si="2"/>
        <v>39.426597869507326</v>
      </c>
      <c r="R14" s="6">
        <f t="shared" si="3"/>
        <v>25.848487337025816</v>
      </c>
    </row>
    <row r="15" spans="1:18" ht="30" customHeight="1" x14ac:dyDescent="0.3">
      <c r="A15" s="4">
        <v>8</v>
      </c>
      <c r="B15" s="5" t="s">
        <v>75</v>
      </c>
      <c r="C15" s="6">
        <v>2110</v>
      </c>
      <c r="D15" s="6">
        <v>4845.91</v>
      </c>
      <c r="E15" s="6">
        <v>29</v>
      </c>
      <c r="F15" s="6">
        <v>3696.63</v>
      </c>
      <c r="G15" s="6">
        <v>8</v>
      </c>
      <c r="H15" s="6">
        <v>9246.39</v>
      </c>
      <c r="I15" s="6">
        <v>1</v>
      </c>
      <c r="J15" s="6">
        <v>3.23</v>
      </c>
      <c r="K15" s="6">
        <v>0</v>
      </c>
      <c r="L15" s="6">
        <v>0</v>
      </c>
      <c r="M15" s="32">
        <v>3209</v>
      </c>
      <c r="N15" s="6">
        <v>231237.98</v>
      </c>
      <c r="O15" s="6">
        <f t="shared" si="0"/>
        <v>2148</v>
      </c>
      <c r="P15" s="6">
        <f t="shared" si="1"/>
        <v>17792.16</v>
      </c>
      <c r="Q15" s="6">
        <f t="shared" si="2"/>
        <v>66.936740417575564</v>
      </c>
      <c r="R15" s="6">
        <f t="shared" si="3"/>
        <v>7.6943069646257936</v>
      </c>
    </row>
    <row r="16" spans="1:18" ht="30" customHeight="1" x14ac:dyDescent="0.3">
      <c r="A16" s="4">
        <v>9</v>
      </c>
      <c r="B16" s="5" t="s">
        <v>76</v>
      </c>
      <c r="C16" s="6">
        <v>31930</v>
      </c>
      <c r="D16" s="6">
        <v>303295.46999999997</v>
      </c>
      <c r="E16" s="6">
        <v>50103</v>
      </c>
      <c r="F16" s="6">
        <v>844814.74</v>
      </c>
      <c r="G16" s="6">
        <v>224</v>
      </c>
      <c r="H16" s="6">
        <v>179094.42</v>
      </c>
      <c r="I16" s="6">
        <v>4</v>
      </c>
      <c r="J16" s="6">
        <v>45.5</v>
      </c>
      <c r="K16" s="6">
        <v>0</v>
      </c>
      <c r="L16" s="6">
        <v>0</v>
      </c>
      <c r="M16" s="32">
        <v>41815</v>
      </c>
      <c r="N16" s="6">
        <v>1261114.1599999999</v>
      </c>
      <c r="O16" s="6">
        <f t="shared" si="0"/>
        <v>82261</v>
      </c>
      <c r="P16" s="6">
        <f t="shared" si="1"/>
        <v>1327250.1299999999</v>
      </c>
      <c r="Q16" s="6">
        <f t="shared" si="2"/>
        <v>196.72605524333372</v>
      </c>
      <c r="R16" s="6">
        <f t="shared" si="3"/>
        <v>105.24424925971809</v>
      </c>
    </row>
    <row r="17" spans="1:18" ht="30" customHeight="1" x14ac:dyDescent="0.3">
      <c r="A17" s="4">
        <v>10</v>
      </c>
      <c r="B17" s="5" t="s">
        <v>77</v>
      </c>
      <c r="C17" s="6">
        <v>34706</v>
      </c>
      <c r="D17" s="6">
        <v>947141.03</v>
      </c>
      <c r="E17" s="6">
        <v>4409</v>
      </c>
      <c r="F17" s="6">
        <v>654953.38</v>
      </c>
      <c r="G17" s="6">
        <v>762</v>
      </c>
      <c r="H17" s="6">
        <v>495969.05</v>
      </c>
      <c r="I17" s="6">
        <v>0</v>
      </c>
      <c r="J17" s="6">
        <v>0</v>
      </c>
      <c r="K17" s="6">
        <v>86</v>
      </c>
      <c r="L17" s="6">
        <v>11355.8</v>
      </c>
      <c r="M17" s="32">
        <v>324399</v>
      </c>
      <c r="N17" s="6">
        <v>3955145.26</v>
      </c>
      <c r="O17" s="6">
        <f t="shared" si="0"/>
        <v>39963</v>
      </c>
      <c r="P17" s="6">
        <f t="shared" si="1"/>
        <v>2109419.2599999998</v>
      </c>
      <c r="Q17" s="6">
        <f t="shared" si="2"/>
        <v>12.319088529865999</v>
      </c>
      <c r="R17" s="6">
        <f t="shared" si="3"/>
        <v>53.333547097079304</v>
      </c>
    </row>
    <row r="18" spans="1:18" ht="30" customHeight="1" x14ac:dyDescent="0.3">
      <c r="A18" s="4">
        <v>11</v>
      </c>
      <c r="B18" s="5" t="s">
        <v>78</v>
      </c>
      <c r="C18" s="6">
        <v>18231</v>
      </c>
      <c r="D18" s="6">
        <v>90287.96</v>
      </c>
      <c r="E18" s="6">
        <v>540</v>
      </c>
      <c r="F18" s="6">
        <v>150798.76</v>
      </c>
      <c r="G18" s="6">
        <v>6</v>
      </c>
      <c r="H18" s="6">
        <v>1383.75</v>
      </c>
      <c r="I18" s="6">
        <v>0</v>
      </c>
      <c r="J18" s="6">
        <v>0</v>
      </c>
      <c r="K18" s="6">
        <v>0</v>
      </c>
      <c r="L18" s="6">
        <v>0</v>
      </c>
      <c r="M18" s="32">
        <v>18151</v>
      </c>
      <c r="N18" s="6">
        <v>439018.41</v>
      </c>
      <c r="O18" s="6">
        <f t="shared" si="0"/>
        <v>18777</v>
      </c>
      <c r="P18" s="6">
        <f t="shared" si="1"/>
        <v>242470.47000000003</v>
      </c>
      <c r="Q18" s="6">
        <f t="shared" si="2"/>
        <v>103.44884579362018</v>
      </c>
      <c r="R18" s="6">
        <f t="shared" si="3"/>
        <v>55.230137159851694</v>
      </c>
    </row>
    <row r="19" spans="1:18" ht="30" customHeight="1" x14ac:dyDescent="0.3">
      <c r="A19" s="4">
        <v>12</v>
      </c>
      <c r="B19" s="5" t="s">
        <v>79</v>
      </c>
      <c r="C19" s="6">
        <v>90024</v>
      </c>
      <c r="D19" s="6">
        <v>691580.95</v>
      </c>
      <c r="E19" s="6">
        <v>3257</v>
      </c>
      <c r="F19" s="6">
        <v>578072.81000000006</v>
      </c>
      <c r="G19" s="6">
        <v>561</v>
      </c>
      <c r="H19" s="6">
        <v>397028.61</v>
      </c>
      <c r="I19" s="6">
        <v>102</v>
      </c>
      <c r="J19" s="6">
        <v>1211.93</v>
      </c>
      <c r="K19" s="6">
        <v>0</v>
      </c>
      <c r="L19" s="6">
        <v>0</v>
      </c>
      <c r="M19" s="32">
        <v>122607</v>
      </c>
      <c r="N19" s="6">
        <v>2472626.1800000002</v>
      </c>
      <c r="O19" s="6">
        <f t="shared" si="0"/>
        <v>93944</v>
      </c>
      <c r="P19" s="6">
        <f t="shared" si="1"/>
        <v>1667894.3</v>
      </c>
      <c r="Q19" s="6">
        <f t="shared" si="2"/>
        <v>76.622052574485963</v>
      </c>
      <c r="R19" s="6">
        <f t="shared" si="3"/>
        <v>67.454365463363331</v>
      </c>
    </row>
    <row r="20" spans="1:18" ht="30" customHeight="1" x14ac:dyDescent="0.2">
      <c r="A20" s="7"/>
      <c r="B20" s="8" t="s">
        <v>7</v>
      </c>
      <c r="C20" s="9">
        <f t="shared" ref="C20:P20" si="4">SUM(C8:C19)</f>
        <v>649587</v>
      </c>
      <c r="D20" s="9">
        <f t="shared" si="4"/>
        <v>4917038.1400000006</v>
      </c>
      <c r="E20" s="9">
        <f t="shared" si="4"/>
        <v>73109</v>
      </c>
      <c r="F20" s="9">
        <f t="shared" si="4"/>
        <v>3807474.6399999992</v>
      </c>
      <c r="G20" s="9">
        <f t="shared" si="4"/>
        <v>3269</v>
      </c>
      <c r="H20" s="9">
        <f t="shared" si="4"/>
        <v>2140255.8299999996</v>
      </c>
      <c r="I20" s="9">
        <f t="shared" si="4"/>
        <v>2085</v>
      </c>
      <c r="J20" s="9">
        <f t="shared" si="4"/>
        <v>6278.4</v>
      </c>
      <c r="K20" s="9">
        <f t="shared" si="4"/>
        <v>1790</v>
      </c>
      <c r="L20" s="9">
        <f t="shared" si="4"/>
        <v>66658.78</v>
      </c>
      <c r="M20" s="9">
        <f t="shared" si="4"/>
        <v>1200727</v>
      </c>
      <c r="N20" s="9">
        <f t="shared" si="4"/>
        <v>19208012.98</v>
      </c>
      <c r="O20" s="9">
        <f t="shared" si="4"/>
        <v>729840</v>
      </c>
      <c r="P20" s="9">
        <f t="shared" si="4"/>
        <v>10937705.790000001</v>
      </c>
      <c r="Q20" s="9">
        <f>O20*100/M20</f>
        <v>60.783175526160399</v>
      </c>
      <c r="R20" s="9">
        <f t="shared" ref="R20:R57" si="5">P20*100/N20</f>
        <v>56.94345272146937</v>
      </c>
    </row>
    <row r="21" spans="1:18" ht="30" customHeight="1" x14ac:dyDescent="0.3">
      <c r="A21" s="4">
        <v>13</v>
      </c>
      <c r="B21" s="5" t="s">
        <v>54</v>
      </c>
      <c r="C21" s="6">
        <v>15485</v>
      </c>
      <c r="D21" s="6">
        <v>835676.56</v>
      </c>
      <c r="E21" s="6">
        <v>5537</v>
      </c>
      <c r="F21" s="6">
        <v>831083.42</v>
      </c>
      <c r="G21" s="6">
        <v>1828</v>
      </c>
      <c r="H21" s="6">
        <v>903031.05</v>
      </c>
      <c r="I21" s="6">
        <v>0</v>
      </c>
      <c r="J21" s="6">
        <v>0</v>
      </c>
      <c r="K21" s="6">
        <v>0</v>
      </c>
      <c r="L21" s="6">
        <v>0</v>
      </c>
      <c r="M21" s="32">
        <v>65526</v>
      </c>
      <c r="N21" s="6">
        <v>2169691.1</v>
      </c>
      <c r="O21" s="6">
        <f t="shared" ref="O21:O36" si="6">C21+E21+G21+I21+K21</f>
        <v>22850</v>
      </c>
      <c r="P21" s="6">
        <f t="shared" ref="P21:P36" si="7">D21+F21+H21+J21+L21</f>
        <v>2569791.0300000003</v>
      </c>
      <c r="Q21" s="27">
        <f t="shared" ref="Q21:Q58" si="8">O21*100/M21</f>
        <v>34.871653999938957</v>
      </c>
      <c r="R21" s="6">
        <f t="shared" si="5"/>
        <v>118.44040978920917</v>
      </c>
    </row>
    <row r="22" spans="1:18" ht="30" customHeight="1" x14ac:dyDescent="0.3">
      <c r="A22" s="4">
        <v>14</v>
      </c>
      <c r="B22" s="5" t="s">
        <v>55</v>
      </c>
      <c r="C22" s="6">
        <v>37464</v>
      </c>
      <c r="D22" s="6">
        <v>34001.769999999997</v>
      </c>
      <c r="E22" s="6">
        <v>13</v>
      </c>
      <c r="F22" s="6">
        <v>1146</v>
      </c>
      <c r="G22" s="6">
        <v>4</v>
      </c>
      <c r="H22" s="6">
        <v>193.85</v>
      </c>
      <c r="I22" s="6">
        <v>0</v>
      </c>
      <c r="J22" s="6">
        <v>0</v>
      </c>
      <c r="K22" s="6">
        <v>1</v>
      </c>
      <c r="L22" s="6">
        <v>5000</v>
      </c>
      <c r="M22" s="32">
        <v>9420</v>
      </c>
      <c r="N22" s="6">
        <v>300105.52</v>
      </c>
      <c r="O22" s="6">
        <f t="shared" si="6"/>
        <v>37482</v>
      </c>
      <c r="P22" s="6">
        <f t="shared" si="7"/>
        <v>40341.619999999995</v>
      </c>
      <c r="Q22" s="27">
        <f t="shared" si="8"/>
        <v>397.8980891719745</v>
      </c>
      <c r="R22" s="6">
        <f t="shared" si="5"/>
        <v>13.442478498895985</v>
      </c>
    </row>
    <row r="23" spans="1:18" ht="30" customHeight="1" x14ac:dyDescent="0.3">
      <c r="A23" s="4">
        <v>15</v>
      </c>
      <c r="B23" s="5" t="s">
        <v>56</v>
      </c>
      <c r="C23" s="6">
        <v>83</v>
      </c>
      <c r="D23" s="6">
        <v>2467.13</v>
      </c>
      <c r="E23" s="6">
        <v>115</v>
      </c>
      <c r="F23" s="6">
        <v>15628.09</v>
      </c>
      <c r="G23" s="6">
        <v>41</v>
      </c>
      <c r="H23" s="6">
        <v>7850.88</v>
      </c>
      <c r="I23" s="6">
        <v>0</v>
      </c>
      <c r="J23" s="6">
        <v>0</v>
      </c>
      <c r="K23" s="6">
        <v>0</v>
      </c>
      <c r="L23" s="6">
        <v>0</v>
      </c>
      <c r="M23" s="32">
        <v>1756</v>
      </c>
      <c r="N23" s="6">
        <v>22494.89</v>
      </c>
      <c r="O23" s="6">
        <f t="shared" si="6"/>
        <v>239</v>
      </c>
      <c r="P23" s="6">
        <f t="shared" si="7"/>
        <v>25946.100000000002</v>
      </c>
      <c r="Q23" s="27">
        <f t="shared" si="8"/>
        <v>13.610478359908884</v>
      </c>
      <c r="R23" s="6">
        <f t="shared" si="5"/>
        <v>115.34219549417668</v>
      </c>
    </row>
    <row r="24" spans="1:18" ht="30" customHeight="1" x14ac:dyDescent="0.3">
      <c r="A24" s="4">
        <v>16</v>
      </c>
      <c r="B24" s="5" t="s">
        <v>57</v>
      </c>
      <c r="C24" s="6">
        <v>1027</v>
      </c>
      <c r="D24" s="6">
        <v>49940.01</v>
      </c>
      <c r="E24" s="6">
        <v>137</v>
      </c>
      <c r="F24" s="6">
        <v>10791.74</v>
      </c>
      <c r="G24" s="6">
        <v>15</v>
      </c>
      <c r="H24" s="6">
        <v>3919.6</v>
      </c>
      <c r="I24" s="6">
        <v>0</v>
      </c>
      <c r="J24" s="6">
        <v>0</v>
      </c>
      <c r="K24" s="6">
        <v>0</v>
      </c>
      <c r="L24" s="6">
        <v>0</v>
      </c>
      <c r="M24" s="32">
        <v>14657</v>
      </c>
      <c r="N24" s="6">
        <v>307957.67</v>
      </c>
      <c r="O24" s="6">
        <f t="shared" si="6"/>
        <v>1179</v>
      </c>
      <c r="P24" s="6">
        <f t="shared" si="7"/>
        <v>64651.35</v>
      </c>
      <c r="Q24" s="27">
        <f t="shared" si="8"/>
        <v>8.0439380500784612</v>
      </c>
      <c r="R24" s="6">
        <f t="shared" si="5"/>
        <v>20.993583306432992</v>
      </c>
    </row>
    <row r="25" spans="1:18" ht="30" customHeight="1" x14ac:dyDescent="0.3">
      <c r="A25" s="4">
        <v>17</v>
      </c>
      <c r="B25" s="5" t="s">
        <v>58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32">
        <v>453</v>
      </c>
      <c r="N25" s="6">
        <v>86941.62</v>
      </c>
      <c r="O25" s="6">
        <f t="shared" si="6"/>
        <v>0</v>
      </c>
      <c r="P25" s="6">
        <f t="shared" si="7"/>
        <v>0</v>
      </c>
      <c r="Q25" s="27">
        <f t="shared" si="8"/>
        <v>0</v>
      </c>
      <c r="R25" s="6">
        <f t="shared" si="5"/>
        <v>0</v>
      </c>
    </row>
    <row r="26" spans="1:18" ht="30" customHeight="1" x14ac:dyDescent="0.3">
      <c r="A26" s="4">
        <v>18</v>
      </c>
      <c r="B26" s="5" t="s">
        <v>59</v>
      </c>
      <c r="C26" s="6">
        <v>1687</v>
      </c>
      <c r="D26" s="6">
        <v>103591.8</v>
      </c>
      <c r="E26" s="6">
        <v>663</v>
      </c>
      <c r="F26" s="6">
        <v>120661.32</v>
      </c>
      <c r="G26" s="6">
        <v>195</v>
      </c>
      <c r="H26" s="6">
        <v>80003.69</v>
      </c>
      <c r="I26" s="6">
        <v>31</v>
      </c>
      <c r="J26" s="6">
        <v>333.13</v>
      </c>
      <c r="K26" s="6">
        <v>0</v>
      </c>
      <c r="L26" s="6">
        <v>0</v>
      </c>
      <c r="M26" s="32">
        <v>16708</v>
      </c>
      <c r="N26" s="6">
        <v>306825.3</v>
      </c>
      <c r="O26" s="6">
        <f t="shared" si="6"/>
        <v>2576</v>
      </c>
      <c r="P26" s="6">
        <f t="shared" si="7"/>
        <v>304589.94</v>
      </c>
      <c r="Q26" s="27">
        <f t="shared" si="8"/>
        <v>15.41776394541537</v>
      </c>
      <c r="R26" s="6">
        <f t="shared" si="5"/>
        <v>99.271455124463344</v>
      </c>
    </row>
    <row r="27" spans="1:18" ht="30" customHeight="1" x14ac:dyDescent="0.3">
      <c r="A27" s="4">
        <v>19</v>
      </c>
      <c r="B27" s="5" t="s">
        <v>60</v>
      </c>
      <c r="C27" s="6">
        <v>42717</v>
      </c>
      <c r="D27" s="6">
        <v>1532167.23</v>
      </c>
      <c r="E27" s="6">
        <v>48355</v>
      </c>
      <c r="F27" s="6">
        <v>2082717.76</v>
      </c>
      <c r="G27" s="6">
        <v>40025</v>
      </c>
      <c r="H27" s="6">
        <v>3041908.63</v>
      </c>
      <c r="I27" s="6">
        <v>0</v>
      </c>
      <c r="J27" s="6">
        <v>0</v>
      </c>
      <c r="K27" s="6">
        <v>0</v>
      </c>
      <c r="L27" s="6">
        <v>0</v>
      </c>
      <c r="M27" s="32">
        <v>213878</v>
      </c>
      <c r="N27" s="6">
        <v>3810830.45</v>
      </c>
      <c r="O27" s="6">
        <f t="shared" si="6"/>
        <v>131097</v>
      </c>
      <c r="P27" s="6">
        <f t="shared" si="7"/>
        <v>6656793.6200000001</v>
      </c>
      <c r="Q27" s="27">
        <f t="shared" si="8"/>
        <v>61.295224380254162</v>
      </c>
      <c r="R27" s="6">
        <f t="shared" si="5"/>
        <v>174.68091817099864</v>
      </c>
    </row>
    <row r="28" spans="1:18" ht="30" customHeight="1" x14ac:dyDescent="0.3">
      <c r="A28" s="4">
        <v>20</v>
      </c>
      <c r="B28" s="5" t="s">
        <v>61</v>
      </c>
      <c r="C28" s="6">
        <v>27170</v>
      </c>
      <c r="D28" s="6">
        <v>1414703.3</v>
      </c>
      <c r="E28" s="6">
        <v>11850</v>
      </c>
      <c r="F28" s="6">
        <v>1657701.77</v>
      </c>
      <c r="G28" s="6">
        <v>3179</v>
      </c>
      <c r="H28" s="6">
        <v>990080.91</v>
      </c>
      <c r="I28" s="6">
        <v>0</v>
      </c>
      <c r="J28" s="6">
        <v>0</v>
      </c>
      <c r="K28" s="6">
        <v>0</v>
      </c>
      <c r="L28" s="6">
        <v>0</v>
      </c>
      <c r="M28" s="32">
        <v>215783</v>
      </c>
      <c r="N28" s="6">
        <v>2566842.14</v>
      </c>
      <c r="O28" s="6">
        <f t="shared" si="6"/>
        <v>42199</v>
      </c>
      <c r="P28" s="6">
        <f t="shared" si="7"/>
        <v>4062485.9800000004</v>
      </c>
      <c r="Q28" s="27">
        <f t="shared" si="8"/>
        <v>19.556220832966453</v>
      </c>
      <c r="R28" s="6">
        <f t="shared" si="5"/>
        <v>158.26785436832515</v>
      </c>
    </row>
    <row r="29" spans="1:18" ht="30" customHeight="1" x14ac:dyDescent="0.3">
      <c r="A29" s="4">
        <v>21</v>
      </c>
      <c r="B29" s="5" t="s">
        <v>62</v>
      </c>
      <c r="C29" s="6">
        <v>26023</v>
      </c>
      <c r="D29" s="6">
        <v>158986.63</v>
      </c>
      <c r="E29" s="6">
        <v>934</v>
      </c>
      <c r="F29" s="6">
        <v>99710.65</v>
      </c>
      <c r="G29" s="6">
        <v>79</v>
      </c>
      <c r="H29" s="6">
        <v>24460.43</v>
      </c>
      <c r="I29" s="6">
        <v>35</v>
      </c>
      <c r="J29" s="6">
        <v>1746.46</v>
      </c>
      <c r="K29" s="6">
        <v>0</v>
      </c>
      <c r="L29" s="6">
        <v>0</v>
      </c>
      <c r="M29" s="32">
        <v>62909</v>
      </c>
      <c r="N29" s="6">
        <v>831631.45</v>
      </c>
      <c r="O29" s="6">
        <f t="shared" si="6"/>
        <v>27071</v>
      </c>
      <c r="P29" s="6">
        <f t="shared" si="7"/>
        <v>284904.17000000004</v>
      </c>
      <c r="Q29" s="27">
        <f t="shared" si="8"/>
        <v>43.031998601154051</v>
      </c>
      <c r="R29" s="6">
        <f t="shared" si="5"/>
        <v>34.258465092920673</v>
      </c>
    </row>
    <row r="30" spans="1:18" ht="30" customHeight="1" x14ac:dyDescent="0.3">
      <c r="A30" s="4">
        <v>22</v>
      </c>
      <c r="B30" s="5" t="s">
        <v>63</v>
      </c>
      <c r="C30" s="6">
        <v>8982</v>
      </c>
      <c r="D30" s="6">
        <v>176104.78</v>
      </c>
      <c r="E30" s="6">
        <v>1472</v>
      </c>
      <c r="F30" s="6">
        <v>110040.82</v>
      </c>
      <c r="G30" s="6">
        <v>347</v>
      </c>
      <c r="H30" s="6">
        <v>17021.22</v>
      </c>
      <c r="I30" s="6">
        <v>0</v>
      </c>
      <c r="J30" s="6">
        <v>0</v>
      </c>
      <c r="K30" s="6">
        <v>0</v>
      </c>
      <c r="L30" s="6">
        <v>0</v>
      </c>
      <c r="M30" s="32">
        <v>8355</v>
      </c>
      <c r="N30" s="6">
        <v>308084.09000000003</v>
      </c>
      <c r="O30" s="6">
        <f t="shared" si="6"/>
        <v>10801</v>
      </c>
      <c r="P30" s="6">
        <f t="shared" si="7"/>
        <v>303166.81999999995</v>
      </c>
      <c r="Q30" s="27">
        <f t="shared" si="8"/>
        <v>129.27588270496707</v>
      </c>
      <c r="R30" s="6">
        <f t="shared" si="5"/>
        <v>98.403919527295272</v>
      </c>
    </row>
    <row r="31" spans="1:18" ht="30" customHeight="1" x14ac:dyDescent="0.3">
      <c r="A31" s="4">
        <v>23</v>
      </c>
      <c r="B31" s="5" t="s">
        <v>64</v>
      </c>
      <c r="C31" s="6">
        <v>168299</v>
      </c>
      <c r="D31" s="6">
        <v>300319.46000000002</v>
      </c>
      <c r="E31" s="6">
        <v>2057</v>
      </c>
      <c r="F31" s="6">
        <v>730516.39</v>
      </c>
      <c r="G31" s="6">
        <v>1209</v>
      </c>
      <c r="H31" s="6">
        <v>792871.25</v>
      </c>
      <c r="I31" s="6">
        <v>0</v>
      </c>
      <c r="J31" s="6">
        <v>0</v>
      </c>
      <c r="K31" s="6">
        <v>0</v>
      </c>
      <c r="L31" s="6">
        <v>0</v>
      </c>
      <c r="M31" s="32">
        <v>51857</v>
      </c>
      <c r="N31" s="6">
        <v>1397668.59</v>
      </c>
      <c r="O31" s="6">
        <f t="shared" si="6"/>
        <v>171565</v>
      </c>
      <c r="P31" s="6">
        <f t="shared" si="7"/>
        <v>1823707.1</v>
      </c>
      <c r="Q31" s="27">
        <f t="shared" si="8"/>
        <v>330.84250920801435</v>
      </c>
      <c r="R31" s="6">
        <f t="shared" si="5"/>
        <v>130.48208373917882</v>
      </c>
    </row>
    <row r="32" spans="1:18" ht="30" customHeight="1" x14ac:dyDescent="0.3">
      <c r="A32" s="4">
        <v>24</v>
      </c>
      <c r="B32" s="5" t="s">
        <v>65</v>
      </c>
      <c r="C32" s="6">
        <v>324</v>
      </c>
      <c r="D32" s="6">
        <v>7404.03</v>
      </c>
      <c r="E32" s="6">
        <v>82</v>
      </c>
      <c r="F32" s="6">
        <v>8426.83</v>
      </c>
      <c r="G32" s="6">
        <v>26</v>
      </c>
      <c r="H32" s="6">
        <v>14997.39</v>
      </c>
      <c r="I32" s="6">
        <v>0</v>
      </c>
      <c r="J32" s="6">
        <v>0</v>
      </c>
      <c r="K32" s="6">
        <v>0</v>
      </c>
      <c r="L32" s="6">
        <v>0</v>
      </c>
      <c r="M32" s="32">
        <v>6634</v>
      </c>
      <c r="N32" s="6">
        <v>172417.25</v>
      </c>
      <c r="O32" s="6">
        <f t="shared" si="6"/>
        <v>432</v>
      </c>
      <c r="P32" s="6">
        <f t="shared" si="7"/>
        <v>30828.25</v>
      </c>
      <c r="Q32" s="27">
        <f t="shared" si="8"/>
        <v>6.5119083509195059</v>
      </c>
      <c r="R32" s="6">
        <f t="shared" si="5"/>
        <v>17.880026505468564</v>
      </c>
    </row>
    <row r="33" spans="1:18" ht="30" customHeight="1" x14ac:dyDescent="0.3">
      <c r="A33" s="4">
        <v>25</v>
      </c>
      <c r="B33" s="5" t="s">
        <v>97</v>
      </c>
      <c r="C33" s="6">
        <v>68</v>
      </c>
      <c r="D33" s="6">
        <v>4769.58</v>
      </c>
      <c r="E33" s="6">
        <v>58</v>
      </c>
      <c r="F33" s="6">
        <v>3933.72</v>
      </c>
      <c r="G33" s="6">
        <v>40</v>
      </c>
      <c r="H33" s="6">
        <v>499.26</v>
      </c>
      <c r="I33" s="6">
        <v>0</v>
      </c>
      <c r="J33" s="6">
        <v>0</v>
      </c>
      <c r="K33" s="6">
        <v>0</v>
      </c>
      <c r="L33" s="6">
        <v>0</v>
      </c>
      <c r="M33" s="32">
        <v>1591</v>
      </c>
      <c r="N33" s="6">
        <v>69703.39</v>
      </c>
      <c r="O33" s="6">
        <f t="shared" si="6"/>
        <v>166</v>
      </c>
      <c r="P33" s="6">
        <f t="shared" si="7"/>
        <v>9202.56</v>
      </c>
      <c r="Q33" s="27">
        <f t="shared" si="8"/>
        <v>10.433689503456945</v>
      </c>
      <c r="R33" s="6">
        <f t="shared" si="5"/>
        <v>13.20245686759281</v>
      </c>
    </row>
    <row r="34" spans="1:18" ht="30" customHeight="1" x14ac:dyDescent="0.3">
      <c r="A34" s="4">
        <v>26</v>
      </c>
      <c r="B34" s="5" t="s">
        <v>66</v>
      </c>
      <c r="C34" s="6">
        <v>8533</v>
      </c>
      <c r="D34" s="6">
        <v>441184.19</v>
      </c>
      <c r="E34" s="6">
        <v>6114</v>
      </c>
      <c r="F34" s="6">
        <v>794918.45</v>
      </c>
      <c r="G34" s="6">
        <v>2681</v>
      </c>
      <c r="H34" s="6">
        <v>717797.89</v>
      </c>
      <c r="I34" s="6">
        <v>0</v>
      </c>
      <c r="J34" s="6">
        <v>0</v>
      </c>
      <c r="K34" s="6">
        <v>1</v>
      </c>
      <c r="L34" s="6">
        <v>48.16</v>
      </c>
      <c r="M34" s="32">
        <v>65629</v>
      </c>
      <c r="N34" s="6">
        <v>1687454.34</v>
      </c>
      <c r="O34" s="6">
        <f t="shared" si="6"/>
        <v>17329</v>
      </c>
      <c r="P34" s="6">
        <f t="shared" si="7"/>
        <v>1953948.6899999997</v>
      </c>
      <c r="Q34" s="27">
        <f t="shared" si="8"/>
        <v>26.404485821816575</v>
      </c>
      <c r="R34" s="6">
        <f t="shared" si="5"/>
        <v>115.79268509274151</v>
      </c>
    </row>
    <row r="35" spans="1:18" ht="30" customHeight="1" x14ac:dyDescent="0.3">
      <c r="A35" s="4">
        <v>27</v>
      </c>
      <c r="B35" s="5" t="s">
        <v>67</v>
      </c>
      <c r="C35" s="6">
        <v>2471</v>
      </c>
      <c r="D35" s="6">
        <v>83795.91</v>
      </c>
      <c r="E35" s="6">
        <v>2577</v>
      </c>
      <c r="F35" s="6">
        <v>100423.37</v>
      </c>
      <c r="G35" s="6">
        <v>1510</v>
      </c>
      <c r="H35" s="6">
        <v>94529.11</v>
      </c>
      <c r="I35" s="6">
        <v>0</v>
      </c>
      <c r="J35" s="6">
        <v>0</v>
      </c>
      <c r="K35" s="6">
        <v>0</v>
      </c>
      <c r="L35" s="6">
        <v>0</v>
      </c>
      <c r="M35" s="32">
        <v>21395</v>
      </c>
      <c r="N35" s="6">
        <v>521726.25</v>
      </c>
      <c r="O35" s="6">
        <f t="shared" si="6"/>
        <v>6558</v>
      </c>
      <c r="P35" s="6">
        <f t="shared" si="7"/>
        <v>278748.39</v>
      </c>
      <c r="Q35" s="27">
        <f t="shared" si="8"/>
        <v>30.65202150035055</v>
      </c>
      <c r="R35" s="6">
        <f t="shared" si="5"/>
        <v>53.428093756064605</v>
      </c>
    </row>
    <row r="36" spans="1:18" ht="30" customHeight="1" x14ac:dyDescent="0.3">
      <c r="A36" s="4">
        <v>28</v>
      </c>
      <c r="B36" s="5" t="s">
        <v>68</v>
      </c>
      <c r="C36" s="6">
        <v>8861</v>
      </c>
      <c r="D36" s="6">
        <v>355970.71</v>
      </c>
      <c r="E36" s="6">
        <v>4934</v>
      </c>
      <c r="F36" s="6">
        <v>443189.89</v>
      </c>
      <c r="G36" s="6">
        <v>4576</v>
      </c>
      <c r="H36" s="6">
        <v>584716.62</v>
      </c>
      <c r="I36" s="6">
        <v>0</v>
      </c>
      <c r="J36" s="6">
        <v>0</v>
      </c>
      <c r="K36" s="6">
        <v>0</v>
      </c>
      <c r="L36" s="6">
        <v>0</v>
      </c>
      <c r="M36" s="32">
        <v>48455</v>
      </c>
      <c r="N36" s="6">
        <v>922046.81</v>
      </c>
      <c r="O36" s="6">
        <f t="shared" si="6"/>
        <v>18371</v>
      </c>
      <c r="P36" s="6">
        <f t="shared" si="7"/>
        <v>1383877.2200000002</v>
      </c>
      <c r="Q36" s="27">
        <f t="shared" si="8"/>
        <v>37.913528015684655</v>
      </c>
      <c r="R36" s="6">
        <f t="shared" si="5"/>
        <v>150.08752321370758</v>
      </c>
    </row>
    <row r="37" spans="1:18" ht="30" customHeight="1" x14ac:dyDescent="0.2">
      <c r="A37" s="7"/>
      <c r="B37" s="8" t="s">
        <v>8</v>
      </c>
      <c r="C37" s="9">
        <f t="shared" ref="C37:P37" si="9">SUM(C21:C36)</f>
        <v>349194</v>
      </c>
      <c r="D37" s="9">
        <f t="shared" si="9"/>
        <v>5501083.0900000008</v>
      </c>
      <c r="E37" s="9">
        <f t="shared" si="9"/>
        <v>84898</v>
      </c>
      <c r="F37" s="9">
        <f t="shared" si="9"/>
        <v>7010890.2199999997</v>
      </c>
      <c r="G37" s="9">
        <f t="shared" si="9"/>
        <v>55755</v>
      </c>
      <c r="H37" s="9">
        <f t="shared" si="9"/>
        <v>7273881.7799999993</v>
      </c>
      <c r="I37" s="9">
        <f t="shared" si="9"/>
        <v>66</v>
      </c>
      <c r="J37" s="9">
        <f t="shared" si="9"/>
        <v>2079.59</v>
      </c>
      <c r="K37" s="9">
        <f t="shared" si="9"/>
        <v>2</v>
      </c>
      <c r="L37" s="9">
        <f t="shared" si="9"/>
        <v>5048.16</v>
      </c>
      <c r="M37" s="9">
        <f t="shared" si="9"/>
        <v>805006</v>
      </c>
      <c r="N37" s="9">
        <f t="shared" si="9"/>
        <v>15482420.860000001</v>
      </c>
      <c r="O37" s="9">
        <f t="shared" si="9"/>
        <v>489915</v>
      </c>
      <c r="P37" s="9">
        <f t="shared" si="9"/>
        <v>19792982.84</v>
      </c>
      <c r="Q37" s="9">
        <f t="shared" si="8"/>
        <v>60.858552607061313</v>
      </c>
      <c r="R37" s="9">
        <f t="shared" si="5"/>
        <v>127.84165356941472</v>
      </c>
    </row>
    <row r="38" spans="1:18" ht="30" customHeight="1" x14ac:dyDescent="0.3">
      <c r="A38" s="10">
        <v>29</v>
      </c>
      <c r="B38" s="11" t="s">
        <v>98</v>
      </c>
      <c r="C38" s="6">
        <v>15822</v>
      </c>
      <c r="D38" s="6">
        <v>132122.21</v>
      </c>
      <c r="E38" s="6">
        <v>413</v>
      </c>
      <c r="F38" s="6">
        <v>21688.1</v>
      </c>
      <c r="G38" s="6">
        <v>80</v>
      </c>
      <c r="H38" s="6">
        <v>11689.3</v>
      </c>
      <c r="I38" s="6">
        <v>0</v>
      </c>
      <c r="J38" s="6">
        <v>0</v>
      </c>
      <c r="K38" s="6">
        <v>0</v>
      </c>
      <c r="L38" s="6">
        <v>0</v>
      </c>
      <c r="M38" s="32">
        <v>18030</v>
      </c>
      <c r="N38" s="6">
        <v>303912.01</v>
      </c>
      <c r="O38" s="6">
        <f>C38+E38+G38+I38+K38</f>
        <v>16315</v>
      </c>
      <c r="P38" s="6">
        <f>D38+F38+H38+J38+L38</f>
        <v>165499.60999999999</v>
      </c>
      <c r="Q38" s="27">
        <f t="shared" si="8"/>
        <v>90.488075429839157</v>
      </c>
      <c r="R38" s="6">
        <f>P38*100/N38</f>
        <v>54.456423094302849</v>
      </c>
    </row>
    <row r="39" spans="1:18" ht="30" customHeight="1" x14ac:dyDescent="0.3">
      <c r="A39" s="10">
        <v>30</v>
      </c>
      <c r="B39" s="11" t="s">
        <v>99</v>
      </c>
      <c r="C39" s="6">
        <v>10433</v>
      </c>
      <c r="D39" s="6">
        <v>72977.13</v>
      </c>
      <c r="E39" s="6">
        <v>398</v>
      </c>
      <c r="F39" s="6">
        <v>3179.91</v>
      </c>
      <c r="G39" s="6">
        <v>52</v>
      </c>
      <c r="H39" s="6">
        <v>369.74</v>
      </c>
      <c r="I39" s="6">
        <v>0</v>
      </c>
      <c r="J39" s="6">
        <v>0</v>
      </c>
      <c r="K39" s="6">
        <v>0</v>
      </c>
      <c r="L39" s="6">
        <v>0</v>
      </c>
      <c r="M39" s="32">
        <v>11016</v>
      </c>
      <c r="N39" s="6">
        <v>66181.279999999999</v>
      </c>
      <c r="O39" s="6">
        <f t="shared" ref="O39:O45" si="10">C39+E39+G39+I39+K39</f>
        <v>10883</v>
      </c>
      <c r="P39" s="6">
        <f t="shared" ref="P39:P45" si="11">D39+F39+H39+J39+L39</f>
        <v>76526.780000000013</v>
      </c>
      <c r="Q39" s="27">
        <f t="shared" si="8"/>
        <v>98.792665214233836</v>
      </c>
      <c r="R39" s="6">
        <f>P39*100/N39</f>
        <v>115.63206393106934</v>
      </c>
    </row>
    <row r="40" spans="1:18" ht="30" customHeight="1" x14ac:dyDescent="0.3">
      <c r="A40" s="10">
        <v>31</v>
      </c>
      <c r="B40" s="11" t="s">
        <v>100</v>
      </c>
      <c r="C40" s="6">
        <v>37186</v>
      </c>
      <c r="D40" s="6">
        <v>17187.52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32">
        <v>8622</v>
      </c>
      <c r="N40" s="6">
        <v>23016.61</v>
      </c>
      <c r="O40" s="6">
        <f t="shared" si="10"/>
        <v>37186</v>
      </c>
      <c r="P40" s="6">
        <f t="shared" si="11"/>
        <v>17187.52</v>
      </c>
      <c r="Q40" s="27">
        <f t="shared" si="8"/>
        <v>431.29204360937138</v>
      </c>
      <c r="R40" s="6">
        <f t="shared" ref="R40:R45" si="12">P40*100/N39</f>
        <v>25.970365033737636</v>
      </c>
    </row>
    <row r="41" spans="1:18" ht="30" customHeight="1" x14ac:dyDescent="0.3">
      <c r="A41" s="10">
        <v>32</v>
      </c>
      <c r="B41" s="11" t="s">
        <v>101</v>
      </c>
      <c r="C41" s="6">
        <v>199</v>
      </c>
      <c r="D41" s="6">
        <v>75.77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32">
        <v>619</v>
      </c>
      <c r="N41" s="6">
        <v>37300.19</v>
      </c>
      <c r="O41" s="6">
        <f t="shared" si="10"/>
        <v>199</v>
      </c>
      <c r="P41" s="6">
        <f t="shared" si="11"/>
        <v>75.77</v>
      </c>
      <c r="Q41" s="27">
        <f t="shared" si="8"/>
        <v>32.148626817447493</v>
      </c>
      <c r="R41" s="6">
        <f t="shared" si="12"/>
        <v>0.32919704509048031</v>
      </c>
    </row>
    <row r="42" spans="1:18" ht="30" customHeight="1" x14ac:dyDescent="0.3">
      <c r="A42" s="10">
        <v>33</v>
      </c>
      <c r="B42" s="11" t="s">
        <v>102</v>
      </c>
      <c r="C42" s="6">
        <v>1275</v>
      </c>
      <c r="D42" s="6">
        <v>19005.23</v>
      </c>
      <c r="E42" s="6">
        <v>51</v>
      </c>
      <c r="F42" s="6">
        <v>2214.21</v>
      </c>
      <c r="G42" s="6">
        <v>6</v>
      </c>
      <c r="H42" s="6">
        <v>455.66</v>
      </c>
      <c r="I42" s="6">
        <v>0</v>
      </c>
      <c r="J42" s="6">
        <v>0</v>
      </c>
      <c r="K42" s="6">
        <v>0</v>
      </c>
      <c r="L42" s="6">
        <v>0</v>
      </c>
      <c r="M42" s="32">
        <v>4046</v>
      </c>
      <c r="N42" s="6">
        <v>190067.89</v>
      </c>
      <c r="O42" s="6">
        <f t="shared" si="10"/>
        <v>1332</v>
      </c>
      <c r="P42" s="6">
        <f t="shared" si="11"/>
        <v>21675.1</v>
      </c>
      <c r="Q42" s="27">
        <f t="shared" si="8"/>
        <v>32.921403855659911</v>
      </c>
      <c r="R42" s="6">
        <f t="shared" si="12"/>
        <v>58.109891665431192</v>
      </c>
    </row>
    <row r="43" spans="1:18" ht="30" customHeight="1" x14ac:dyDescent="0.3">
      <c r="A43" s="10">
        <v>34</v>
      </c>
      <c r="B43" s="11" t="s">
        <v>103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32">
        <v>3300</v>
      </c>
      <c r="N43" s="6">
        <v>192080</v>
      </c>
      <c r="O43" s="6">
        <f t="shared" si="10"/>
        <v>0</v>
      </c>
      <c r="P43" s="6">
        <f t="shared" si="11"/>
        <v>0</v>
      </c>
      <c r="Q43" s="27">
        <f t="shared" si="8"/>
        <v>0</v>
      </c>
      <c r="R43" s="6">
        <f t="shared" si="12"/>
        <v>0</v>
      </c>
    </row>
    <row r="44" spans="1:18" ht="30" customHeight="1" x14ac:dyDescent="0.3">
      <c r="A44" s="10">
        <v>35</v>
      </c>
      <c r="B44" s="11" t="s">
        <v>104</v>
      </c>
      <c r="C44" s="6">
        <v>30574</v>
      </c>
      <c r="D44" s="6">
        <v>17766.86</v>
      </c>
      <c r="E44" s="6">
        <v>1</v>
      </c>
      <c r="F44" s="6">
        <v>15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32">
        <v>2045</v>
      </c>
      <c r="N44" s="6">
        <v>25291.05</v>
      </c>
      <c r="O44" s="6">
        <f t="shared" si="10"/>
        <v>30575</v>
      </c>
      <c r="P44" s="6">
        <f t="shared" si="11"/>
        <v>17781.86</v>
      </c>
      <c r="Q44" s="27">
        <f t="shared" si="8"/>
        <v>1495.1100244498778</v>
      </c>
      <c r="R44" s="6">
        <f t="shared" si="12"/>
        <v>9.2575281132861313</v>
      </c>
    </row>
    <row r="45" spans="1:18" ht="30" customHeight="1" x14ac:dyDescent="0.3">
      <c r="A45" s="10">
        <v>36</v>
      </c>
      <c r="B45" s="11" t="s">
        <v>105</v>
      </c>
      <c r="C45" s="6">
        <v>2566</v>
      </c>
      <c r="D45" s="6">
        <v>23258.1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32">
        <v>3351</v>
      </c>
      <c r="N45" s="6">
        <v>33195.300000000003</v>
      </c>
      <c r="O45" s="6">
        <f t="shared" si="10"/>
        <v>2566</v>
      </c>
      <c r="P45" s="6">
        <f t="shared" si="11"/>
        <v>23258.1</v>
      </c>
      <c r="Q45" s="27">
        <f t="shared" si="8"/>
        <v>76.574156968069232</v>
      </c>
      <c r="R45" s="6">
        <f t="shared" si="12"/>
        <v>91.961780946224067</v>
      </c>
    </row>
    <row r="46" spans="1:18" ht="30" customHeight="1" x14ac:dyDescent="0.2">
      <c r="A46" s="7"/>
      <c r="B46" s="12" t="s">
        <v>9</v>
      </c>
      <c r="C46" s="9">
        <f t="shared" ref="C46:P46" si="13">SUM(C38:C45)</f>
        <v>98055</v>
      </c>
      <c r="D46" s="9">
        <f t="shared" si="13"/>
        <v>282392.81999999995</v>
      </c>
      <c r="E46" s="9">
        <f t="shared" si="13"/>
        <v>863</v>
      </c>
      <c r="F46" s="9">
        <f t="shared" si="13"/>
        <v>27097.219999999998</v>
      </c>
      <c r="G46" s="9">
        <f t="shared" si="13"/>
        <v>138</v>
      </c>
      <c r="H46" s="9">
        <f t="shared" si="13"/>
        <v>12514.699999999999</v>
      </c>
      <c r="I46" s="9">
        <f t="shared" si="13"/>
        <v>0</v>
      </c>
      <c r="J46" s="9">
        <f t="shared" si="13"/>
        <v>0</v>
      </c>
      <c r="K46" s="9">
        <f t="shared" si="13"/>
        <v>0</v>
      </c>
      <c r="L46" s="9">
        <f t="shared" si="13"/>
        <v>0</v>
      </c>
      <c r="M46" s="9">
        <f t="shared" si="13"/>
        <v>51029</v>
      </c>
      <c r="N46" s="9">
        <f>SUM(N38:N45)</f>
        <v>871044.33000000007</v>
      </c>
      <c r="O46" s="9">
        <f t="shared" si="13"/>
        <v>99056</v>
      </c>
      <c r="P46" s="9">
        <f t="shared" si="13"/>
        <v>322004.73999999993</v>
      </c>
      <c r="Q46" s="9">
        <f t="shared" si="8"/>
        <v>194.1170706852966</v>
      </c>
      <c r="R46" s="9">
        <f t="shared" si="5"/>
        <v>36.9676638616085</v>
      </c>
    </row>
    <row r="47" spans="1:18" ht="30" customHeight="1" x14ac:dyDescent="0.2">
      <c r="A47" s="10">
        <v>37</v>
      </c>
      <c r="B47" s="11" t="s">
        <v>10</v>
      </c>
      <c r="C47" s="13">
        <v>8360</v>
      </c>
      <c r="D47" s="13">
        <v>186310.68</v>
      </c>
      <c r="E47" s="13">
        <v>13312</v>
      </c>
      <c r="F47" s="13">
        <v>459293.07</v>
      </c>
      <c r="G47" s="13">
        <v>40284</v>
      </c>
      <c r="H47" s="13">
        <v>587273.53</v>
      </c>
      <c r="I47" s="13">
        <v>0</v>
      </c>
      <c r="J47" s="13">
        <v>0</v>
      </c>
      <c r="K47" s="13">
        <v>0</v>
      </c>
      <c r="L47" s="13">
        <v>0</v>
      </c>
      <c r="M47" s="13">
        <v>723</v>
      </c>
      <c r="N47" s="13">
        <v>72210</v>
      </c>
      <c r="O47" s="6">
        <f>C47+E47+G47+I47+K47</f>
        <v>61956</v>
      </c>
      <c r="P47" s="6">
        <f>D47+F47+H47+J47+L47</f>
        <v>1232877.28</v>
      </c>
      <c r="Q47" s="27">
        <f t="shared" si="8"/>
        <v>8569.2946058091293</v>
      </c>
      <c r="R47" s="6">
        <f t="shared" si="5"/>
        <v>1707.3497853482897</v>
      </c>
    </row>
    <row r="48" spans="1:18" ht="30" customHeight="1" x14ac:dyDescent="0.2">
      <c r="A48" s="7"/>
      <c r="B48" s="12" t="s">
        <v>11</v>
      </c>
      <c r="C48" s="9">
        <f>C47</f>
        <v>8360</v>
      </c>
      <c r="D48" s="9">
        <f t="shared" ref="D48:P48" si="14">D47</f>
        <v>186310.68</v>
      </c>
      <c r="E48" s="9">
        <f t="shared" si="14"/>
        <v>13312</v>
      </c>
      <c r="F48" s="9">
        <f t="shared" si="14"/>
        <v>459293.07</v>
      </c>
      <c r="G48" s="9">
        <f t="shared" si="14"/>
        <v>40284</v>
      </c>
      <c r="H48" s="9">
        <f t="shared" si="14"/>
        <v>587273.53</v>
      </c>
      <c r="I48" s="9">
        <f t="shared" si="14"/>
        <v>0</v>
      </c>
      <c r="J48" s="9">
        <f t="shared" si="14"/>
        <v>0</v>
      </c>
      <c r="K48" s="9">
        <f t="shared" si="14"/>
        <v>0</v>
      </c>
      <c r="L48" s="9">
        <f t="shared" si="14"/>
        <v>0</v>
      </c>
      <c r="M48" s="9">
        <f t="shared" si="14"/>
        <v>723</v>
      </c>
      <c r="N48" s="9">
        <f t="shared" si="14"/>
        <v>72210</v>
      </c>
      <c r="O48" s="9">
        <f t="shared" si="14"/>
        <v>61956</v>
      </c>
      <c r="P48" s="9">
        <f t="shared" si="14"/>
        <v>1232877.28</v>
      </c>
      <c r="Q48" s="9">
        <f t="shared" si="8"/>
        <v>8569.2946058091293</v>
      </c>
      <c r="R48" s="9">
        <f t="shared" si="5"/>
        <v>1707.3497853482897</v>
      </c>
    </row>
    <row r="49" spans="1:18" ht="30" customHeight="1" x14ac:dyDescent="0.2">
      <c r="A49" s="10">
        <v>38</v>
      </c>
      <c r="B49" s="5" t="s">
        <v>84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6">
        <v>0</v>
      </c>
      <c r="P49" s="6">
        <v>0</v>
      </c>
      <c r="Q49" s="6">
        <v>0</v>
      </c>
      <c r="R49" s="6">
        <v>0</v>
      </c>
    </row>
    <row r="50" spans="1:18" ht="30" customHeight="1" x14ac:dyDescent="0.2">
      <c r="A50" s="10">
        <v>39</v>
      </c>
      <c r="B50" s="5" t="s">
        <v>85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6">
        <v>0</v>
      </c>
      <c r="P50" s="6">
        <v>0</v>
      </c>
      <c r="Q50" s="6">
        <v>0</v>
      </c>
      <c r="R50" s="6">
        <v>0</v>
      </c>
    </row>
    <row r="51" spans="1:18" ht="30" customHeight="1" x14ac:dyDescent="0.2">
      <c r="A51" s="10">
        <v>40</v>
      </c>
      <c r="B51" s="5" t="s">
        <v>12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6">
        <v>0</v>
      </c>
      <c r="P51" s="6">
        <v>0</v>
      </c>
      <c r="Q51" s="6">
        <v>0</v>
      </c>
      <c r="R51" s="6">
        <v>0</v>
      </c>
    </row>
    <row r="52" spans="1:18" ht="30" customHeight="1" x14ac:dyDescent="0.2">
      <c r="A52" s="7"/>
      <c r="B52" s="12" t="s">
        <v>13</v>
      </c>
      <c r="C52" s="9">
        <f>C49</f>
        <v>0</v>
      </c>
      <c r="D52" s="9">
        <f t="shared" ref="D52:P52" si="15">D49</f>
        <v>0</v>
      </c>
      <c r="E52" s="9">
        <f t="shared" si="15"/>
        <v>0</v>
      </c>
      <c r="F52" s="9">
        <f t="shared" si="15"/>
        <v>0</v>
      </c>
      <c r="G52" s="9">
        <f t="shared" si="15"/>
        <v>0</v>
      </c>
      <c r="H52" s="9">
        <f t="shared" si="15"/>
        <v>0</v>
      </c>
      <c r="I52" s="9">
        <f t="shared" si="15"/>
        <v>0</v>
      </c>
      <c r="J52" s="9">
        <f t="shared" si="15"/>
        <v>0</v>
      </c>
      <c r="K52" s="9">
        <f t="shared" si="15"/>
        <v>0</v>
      </c>
      <c r="L52" s="9">
        <f t="shared" si="15"/>
        <v>0</v>
      </c>
      <c r="M52" s="9">
        <f t="shared" si="15"/>
        <v>0</v>
      </c>
      <c r="N52" s="9"/>
      <c r="O52" s="9">
        <f t="shared" si="15"/>
        <v>0</v>
      </c>
      <c r="P52" s="9">
        <f t="shared" si="15"/>
        <v>0</v>
      </c>
      <c r="Q52" s="9">
        <v>0</v>
      </c>
      <c r="R52" s="9">
        <v>0</v>
      </c>
    </row>
    <row r="53" spans="1:18" ht="30" customHeight="1" x14ac:dyDescent="0.3">
      <c r="A53" s="4">
        <v>41</v>
      </c>
      <c r="B53" s="5" t="s">
        <v>14</v>
      </c>
      <c r="C53" s="6">
        <v>5744</v>
      </c>
      <c r="D53" s="6">
        <v>40394.79</v>
      </c>
      <c r="E53" s="6">
        <v>55</v>
      </c>
      <c r="F53" s="6">
        <v>14358.08</v>
      </c>
      <c r="G53" s="6">
        <v>4</v>
      </c>
      <c r="H53" s="6">
        <v>11000</v>
      </c>
      <c r="I53" s="6">
        <v>0</v>
      </c>
      <c r="J53" s="6">
        <v>0</v>
      </c>
      <c r="K53" s="6">
        <v>0</v>
      </c>
      <c r="L53" s="6">
        <v>0</v>
      </c>
      <c r="M53" s="32">
        <v>44919</v>
      </c>
      <c r="N53" s="6">
        <v>155737.20000000001</v>
      </c>
      <c r="O53" s="6">
        <f>C53+E53+G53+I53+K53</f>
        <v>5803</v>
      </c>
      <c r="P53" s="6">
        <f>D53+F53+H53+J53+L53</f>
        <v>65752.87</v>
      </c>
      <c r="Q53" s="27">
        <f t="shared" si="8"/>
        <v>12.918809412498051</v>
      </c>
      <c r="R53" s="6">
        <f t="shared" si="5"/>
        <v>42.220400777720414</v>
      </c>
    </row>
    <row r="54" spans="1:18" ht="30" customHeight="1" x14ac:dyDescent="0.3">
      <c r="A54" s="4">
        <v>42</v>
      </c>
      <c r="B54" s="5" t="s">
        <v>92</v>
      </c>
      <c r="C54" s="6">
        <v>4974</v>
      </c>
      <c r="D54" s="6">
        <v>15317.22</v>
      </c>
      <c r="E54" s="6">
        <v>20</v>
      </c>
      <c r="F54" s="6">
        <v>657.93</v>
      </c>
      <c r="G54" s="6">
        <v>0</v>
      </c>
      <c r="H54" s="6">
        <v>0</v>
      </c>
      <c r="I54" s="6">
        <v>250</v>
      </c>
      <c r="J54" s="6">
        <v>930.25</v>
      </c>
      <c r="K54" s="6">
        <v>0</v>
      </c>
      <c r="L54" s="6">
        <v>0</v>
      </c>
      <c r="M54" s="32">
        <v>17810</v>
      </c>
      <c r="N54" s="6">
        <v>46379.41</v>
      </c>
      <c r="O54" s="6">
        <f>C54+E54+G54+I54+K54</f>
        <v>5244</v>
      </c>
      <c r="P54" s="6">
        <f>D54+F54+H54+J54+L54</f>
        <v>16905.400000000001</v>
      </c>
      <c r="Q54" s="27">
        <f t="shared" si="8"/>
        <v>29.444132509825941</v>
      </c>
      <c r="R54" s="6">
        <f t="shared" si="5"/>
        <v>36.450226512152703</v>
      </c>
    </row>
    <row r="55" spans="1:18" ht="30" customHeight="1" x14ac:dyDescent="0.2">
      <c r="A55" s="14"/>
      <c r="B55" s="8" t="s">
        <v>15</v>
      </c>
      <c r="C55" s="9">
        <f t="shared" ref="C55:P55" si="16">SUM(C53:C54)</f>
        <v>10718</v>
      </c>
      <c r="D55" s="9">
        <f t="shared" si="16"/>
        <v>55712.01</v>
      </c>
      <c r="E55" s="9">
        <f t="shared" si="16"/>
        <v>75</v>
      </c>
      <c r="F55" s="9">
        <f t="shared" si="16"/>
        <v>15016.01</v>
      </c>
      <c r="G55" s="9">
        <f t="shared" si="16"/>
        <v>4</v>
      </c>
      <c r="H55" s="9">
        <f t="shared" si="16"/>
        <v>11000</v>
      </c>
      <c r="I55" s="9">
        <f t="shared" si="16"/>
        <v>250</v>
      </c>
      <c r="J55" s="9">
        <f t="shared" si="16"/>
        <v>930.25</v>
      </c>
      <c r="K55" s="9">
        <f t="shared" si="16"/>
        <v>0</v>
      </c>
      <c r="L55" s="9">
        <f t="shared" si="16"/>
        <v>0</v>
      </c>
      <c r="M55" s="9">
        <f t="shared" si="16"/>
        <v>62729</v>
      </c>
      <c r="N55" s="9">
        <f t="shared" si="16"/>
        <v>202116.61000000002</v>
      </c>
      <c r="O55" s="9">
        <f t="shared" si="16"/>
        <v>11047</v>
      </c>
      <c r="P55" s="9">
        <f t="shared" si="16"/>
        <v>82658.26999999999</v>
      </c>
      <c r="Q55" s="9">
        <f t="shared" si="8"/>
        <v>17.610674488673499</v>
      </c>
      <c r="R55" s="9">
        <f t="shared" si="5"/>
        <v>40.896327125217461</v>
      </c>
    </row>
    <row r="56" spans="1:18" ht="30" customHeight="1" x14ac:dyDescent="0.3">
      <c r="A56" s="4">
        <v>43</v>
      </c>
      <c r="B56" s="5" t="s">
        <v>16</v>
      </c>
      <c r="C56" s="6">
        <v>6671</v>
      </c>
      <c r="D56" s="6">
        <v>17826.82</v>
      </c>
      <c r="E56" s="6">
        <v>154</v>
      </c>
      <c r="F56" s="6">
        <v>10929.26</v>
      </c>
      <c r="G56" s="6">
        <v>64</v>
      </c>
      <c r="H56" s="6">
        <v>70257.119999999995</v>
      </c>
      <c r="I56" s="6">
        <v>21</v>
      </c>
      <c r="J56" s="6">
        <v>2904.15</v>
      </c>
      <c r="K56" s="6">
        <v>1570</v>
      </c>
      <c r="L56" s="6">
        <v>54187.47</v>
      </c>
      <c r="M56" s="32">
        <v>142669</v>
      </c>
      <c r="N56" s="6">
        <v>355754</v>
      </c>
      <c r="O56" s="6">
        <f>C56+E56+G56+I56+K56</f>
        <v>8480</v>
      </c>
      <c r="P56" s="6">
        <f>D56+F56+H56+J56+L56</f>
        <v>156104.82</v>
      </c>
      <c r="Q56" s="27">
        <f t="shared" si="8"/>
        <v>5.9438280215043209</v>
      </c>
      <c r="R56" s="6">
        <f t="shared" si="5"/>
        <v>43.879990105522353</v>
      </c>
    </row>
    <row r="57" spans="1:18" ht="30" customHeight="1" x14ac:dyDescent="0.2">
      <c r="A57" s="14"/>
      <c r="B57" s="8" t="s">
        <v>17</v>
      </c>
      <c r="C57" s="9">
        <f t="shared" ref="C57:P57" si="17">SUM(C56:C56)</f>
        <v>6671</v>
      </c>
      <c r="D57" s="9">
        <f t="shared" si="17"/>
        <v>17826.82</v>
      </c>
      <c r="E57" s="9">
        <f t="shared" si="17"/>
        <v>154</v>
      </c>
      <c r="F57" s="9">
        <f t="shared" si="17"/>
        <v>10929.26</v>
      </c>
      <c r="G57" s="9">
        <f t="shared" si="17"/>
        <v>64</v>
      </c>
      <c r="H57" s="9">
        <f t="shared" si="17"/>
        <v>70257.119999999995</v>
      </c>
      <c r="I57" s="9">
        <f t="shared" si="17"/>
        <v>21</v>
      </c>
      <c r="J57" s="9">
        <f t="shared" si="17"/>
        <v>2904.15</v>
      </c>
      <c r="K57" s="9">
        <f t="shared" si="17"/>
        <v>1570</v>
      </c>
      <c r="L57" s="9">
        <f t="shared" si="17"/>
        <v>54187.47</v>
      </c>
      <c r="M57" s="9">
        <f t="shared" si="17"/>
        <v>142669</v>
      </c>
      <c r="N57" s="9">
        <f t="shared" si="17"/>
        <v>355754</v>
      </c>
      <c r="O57" s="9">
        <f t="shared" si="17"/>
        <v>8480</v>
      </c>
      <c r="P57" s="9">
        <f t="shared" si="17"/>
        <v>156104.82</v>
      </c>
      <c r="Q57" s="9">
        <f t="shared" si="8"/>
        <v>5.9438280215043209</v>
      </c>
      <c r="R57" s="9">
        <f t="shared" si="5"/>
        <v>43.879990105522353</v>
      </c>
    </row>
    <row r="58" spans="1:18" ht="30" customHeight="1" x14ac:dyDescent="0.2">
      <c r="A58" s="15"/>
      <c r="B58" s="16" t="s">
        <v>18</v>
      </c>
      <c r="C58" s="17">
        <f>C20+C37+C46+C48+C52+C55+C57</f>
        <v>1122585</v>
      </c>
      <c r="D58" s="17">
        <f t="shared" ref="D58:P58" si="18">D20+D37+D46+D48+D52+D55+D57</f>
        <v>10960363.560000001</v>
      </c>
      <c r="E58" s="17">
        <f t="shared" si="18"/>
        <v>172411</v>
      </c>
      <c r="F58" s="17">
        <f t="shared" si="18"/>
        <v>11330700.42</v>
      </c>
      <c r="G58" s="17">
        <f t="shared" si="18"/>
        <v>99514</v>
      </c>
      <c r="H58" s="17">
        <f t="shared" si="18"/>
        <v>10095182.959999997</v>
      </c>
      <c r="I58" s="17">
        <f t="shared" si="18"/>
        <v>2422</v>
      </c>
      <c r="J58" s="17">
        <f t="shared" si="18"/>
        <v>12192.39</v>
      </c>
      <c r="K58" s="17">
        <f t="shared" si="18"/>
        <v>3362</v>
      </c>
      <c r="L58" s="17">
        <f t="shared" si="18"/>
        <v>125894.41</v>
      </c>
      <c r="M58" s="17">
        <f t="shared" si="18"/>
        <v>2262883</v>
      </c>
      <c r="N58" s="17">
        <f t="shared" si="18"/>
        <v>36191558.780000001</v>
      </c>
      <c r="O58" s="17">
        <f t="shared" si="18"/>
        <v>1400294</v>
      </c>
      <c r="P58" s="17">
        <f t="shared" si="18"/>
        <v>32524333.740000002</v>
      </c>
      <c r="Q58" s="17">
        <f t="shared" si="8"/>
        <v>61.880972193436428</v>
      </c>
      <c r="R58" s="17">
        <f>P58*100/N58</f>
        <v>89.867181288619804</v>
      </c>
    </row>
    <row r="59" spans="1:18" ht="18" customHeight="1" x14ac:dyDescent="0.2">
      <c r="R59" s="3"/>
    </row>
  </sheetData>
  <mergeCells count="11">
    <mergeCell ref="N4:R5"/>
    <mergeCell ref="A1:R1"/>
    <mergeCell ref="A2:R2"/>
    <mergeCell ref="A4:A6"/>
    <mergeCell ref="B4:B6"/>
    <mergeCell ref="C4:D5"/>
    <mergeCell ref="E4:F5"/>
    <mergeCell ref="G4:H5"/>
    <mergeCell ref="I4:J5"/>
    <mergeCell ref="K4:L5"/>
    <mergeCell ref="A3:R3"/>
  </mergeCells>
  <dataValidations count="1">
    <dataValidation type="whole" allowBlank="1" showInputMessage="1" showErrorMessage="1" sqref="C55:P55 C57:P58 M49:N52 M46:P46 M48:P48 C37:P37 C20:P20 C46:L52 M47:N47 O52:P52">
      <formula1>0</formula1>
      <formula2>99999999999999900000</formula2>
    </dataValidation>
  </dataValidations>
  <printOptions horizontalCentered="1" verticalCentered="1"/>
  <pageMargins left="0.261811024" right="0.511811023622047" top="0.234251969" bottom="0.23622047244094499" header="0.23622047244094499" footer="0.23622047244094499"/>
  <pageSetup paperSize="9" scale="4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5"/>
  <sheetViews>
    <sheetView zoomScale="85" zoomScaleNormal="85" workbookViewId="0">
      <pane xSplit="2" ySplit="5" topLeftCell="C6" activePane="bottomRight" state="frozen"/>
      <selection activeCell="C10" sqref="C10"/>
      <selection pane="topRight" activeCell="C10" sqref="C10"/>
      <selection pane="bottomLeft" activeCell="C10" sqref="C10"/>
      <selection pane="bottomRight" activeCell="S3" sqref="S3"/>
    </sheetView>
  </sheetViews>
  <sheetFormatPr defaultRowHeight="12.75" x14ac:dyDescent="0.2"/>
  <cols>
    <col min="1" max="1" width="6.7109375" style="1" customWidth="1"/>
    <col min="2" max="2" width="30.42578125" style="1" bestFit="1" customWidth="1"/>
    <col min="3" max="3" width="13.28515625" style="1" customWidth="1"/>
    <col min="4" max="4" width="15.85546875" style="1" customWidth="1"/>
    <col min="5" max="5" width="12.28515625" style="1" customWidth="1"/>
    <col min="6" max="6" width="14.5703125" style="1" customWidth="1"/>
    <col min="7" max="7" width="10.140625" style="1" customWidth="1"/>
    <col min="8" max="8" width="15.42578125" style="1" customWidth="1"/>
    <col min="9" max="9" width="10.140625" style="1" customWidth="1"/>
    <col min="10" max="10" width="11" style="1" customWidth="1"/>
    <col min="11" max="11" width="9.7109375" style="1" customWidth="1"/>
    <col min="12" max="12" width="13.5703125" style="1" customWidth="1"/>
    <col min="13" max="13" width="14.42578125" style="1" customWidth="1"/>
    <col min="14" max="14" width="15" style="1" customWidth="1"/>
    <col min="15" max="15" width="13.5703125" style="1" customWidth="1"/>
    <col min="16" max="16" width="15.85546875" style="1" customWidth="1"/>
    <col min="17" max="17" width="12" style="1" customWidth="1"/>
    <col min="18" max="18" width="11.85546875" style="1" customWidth="1"/>
    <col min="19" max="16384" width="9.140625" style="1"/>
  </cols>
  <sheetData>
    <row r="1" spans="1:18" ht="30" x14ac:dyDescent="0.2">
      <c r="A1" s="46" t="s">
        <v>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 x14ac:dyDescent="0.2">
      <c r="A2" s="47" t="s">
        <v>107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26.25" customHeight="1" x14ac:dyDescent="0.2">
      <c r="A3" s="56" t="s">
        <v>91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30" customHeight="1" x14ac:dyDescent="0.2">
      <c r="A4" s="48" t="s">
        <v>0</v>
      </c>
      <c r="B4" s="48" t="s">
        <v>19</v>
      </c>
      <c r="C4" s="49" t="s">
        <v>2</v>
      </c>
      <c r="D4" s="49"/>
      <c r="E4" s="49" t="s">
        <v>87</v>
      </c>
      <c r="F4" s="49"/>
      <c r="G4" s="49" t="s">
        <v>88</v>
      </c>
      <c r="H4" s="49"/>
      <c r="I4" s="49" t="s">
        <v>3</v>
      </c>
      <c r="J4" s="49"/>
      <c r="K4" s="49" t="s">
        <v>4</v>
      </c>
      <c r="L4" s="49"/>
      <c r="M4" s="28"/>
      <c r="N4" s="50" t="s">
        <v>5</v>
      </c>
      <c r="O4" s="51"/>
      <c r="P4" s="51"/>
      <c r="Q4" s="51"/>
      <c r="R4" s="52"/>
    </row>
    <row r="5" spans="1:18" ht="30" customHeight="1" x14ac:dyDescent="0.2">
      <c r="A5" s="48"/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29"/>
      <c r="N5" s="53"/>
      <c r="O5" s="54"/>
      <c r="P5" s="54"/>
      <c r="Q5" s="54"/>
      <c r="R5" s="55"/>
    </row>
    <row r="6" spans="1:18" ht="78" customHeight="1" x14ac:dyDescent="0.2">
      <c r="A6" s="48"/>
      <c r="B6" s="48"/>
      <c r="C6" s="30" t="s">
        <v>90</v>
      </c>
      <c r="D6" s="30" t="s">
        <v>6</v>
      </c>
      <c r="E6" s="30" t="s">
        <v>90</v>
      </c>
      <c r="F6" s="30" t="s">
        <v>6</v>
      </c>
      <c r="G6" s="30" t="s">
        <v>90</v>
      </c>
      <c r="H6" s="30" t="s">
        <v>6</v>
      </c>
      <c r="I6" s="30" t="s">
        <v>90</v>
      </c>
      <c r="J6" s="30" t="s">
        <v>6</v>
      </c>
      <c r="K6" s="30" t="s">
        <v>90</v>
      </c>
      <c r="L6" s="30" t="s">
        <v>6</v>
      </c>
      <c r="M6" s="30" t="s">
        <v>93</v>
      </c>
      <c r="N6" s="30" t="s">
        <v>96</v>
      </c>
      <c r="O6" s="30" t="s">
        <v>90</v>
      </c>
      <c r="P6" s="30" t="s">
        <v>6</v>
      </c>
      <c r="Q6" s="30" t="s">
        <v>94</v>
      </c>
      <c r="R6" s="30" t="s">
        <v>95</v>
      </c>
    </row>
    <row r="7" spans="1:18" ht="30" customHeight="1" x14ac:dyDescent="0.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</row>
    <row r="8" spans="1:18" ht="35.1" customHeight="1" x14ac:dyDescent="0.2">
      <c r="A8" s="4">
        <v>1</v>
      </c>
      <c r="B8" s="6" t="s">
        <v>20</v>
      </c>
      <c r="C8" s="6">
        <v>30169</v>
      </c>
      <c r="D8" s="6">
        <v>188864.14</v>
      </c>
      <c r="E8" s="6">
        <v>1372</v>
      </c>
      <c r="F8" s="6">
        <v>129998.82</v>
      </c>
      <c r="G8" s="6">
        <v>142</v>
      </c>
      <c r="H8" s="6">
        <v>37366.1</v>
      </c>
      <c r="I8" s="6">
        <v>195</v>
      </c>
      <c r="J8" s="6">
        <v>248.41</v>
      </c>
      <c r="K8" s="6">
        <v>104</v>
      </c>
      <c r="L8" s="6">
        <v>489.46</v>
      </c>
      <c r="M8" s="6">
        <v>461645</v>
      </c>
      <c r="N8" s="6">
        <v>354825.84</v>
      </c>
      <c r="O8" s="6">
        <f t="shared" ref="O8:O44" si="0">(C8+E8+G8+I8+K8)</f>
        <v>31982</v>
      </c>
      <c r="P8" s="6">
        <f t="shared" ref="P8:P43" si="1">SUM(D8+F8+H8+J8+L8)</f>
        <v>356966.93</v>
      </c>
      <c r="Q8" s="6">
        <f>O8*100/M8</f>
        <v>6.9278341582817964</v>
      </c>
      <c r="R8" s="6">
        <f>P8*100/N8</f>
        <v>100.60341997640306</v>
      </c>
    </row>
    <row r="9" spans="1:18" ht="35.1" customHeight="1" x14ac:dyDescent="0.2">
      <c r="A9" s="4">
        <v>2</v>
      </c>
      <c r="B9" s="6" t="s">
        <v>21</v>
      </c>
      <c r="C9" s="6">
        <v>12409</v>
      </c>
      <c r="D9" s="6">
        <v>86526.18</v>
      </c>
      <c r="E9" s="6">
        <v>594</v>
      </c>
      <c r="F9" s="6">
        <v>54203.35</v>
      </c>
      <c r="G9" s="6">
        <v>77</v>
      </c>
      <c r="H9" s="6">
        <v>20710.12</v>
      </c>
      <c r="I9" s="6">
        <v>32</v>
      </c>
      <c r="J9" s="6">
        <v>100.02</v>
      </c>
      <c r="K9" s="6">
        <v>44</v>
      </c>
      <c r="L9" s="6">
        <v>110.25</v>
      </c>
      <c r="M9" s="6">
        <v>26000</v>
      </c>
      <c r="N9" s="6">
        <v>130000</v>
      </c>
      <c r="O9" s="6">
        <f t="shared" si="0"/>
        <v>13156</v>
      </c>
      <c r="P9" s="6">
        <f t="shared" si="1"/>
        <v>161649.91999999998</v>
      </c>
      <c r="Q9" s="6">
        <f t="shared" ref="Q9:Q43" si="2">O9*100/M9</f>
        <v>50.6</v>
      </c>
      <c r="R9" s="6">
        <f t="shared" ref="R9:R43" si="3">P9*100/N9</f>
        <v>124.34609230769229</v>
      </c>
    </row>
    <row r="10" spans="1:18" ht="35.1" customHeight="1" x14ac:dyDescent="0.2">
      <c r="A10" s="4">
        <v>3</v>
      </c>
      <c r="B10" s="6" t="s">
        <v>22</v>
      </c>
      <c r="C10" s="6">
        <v>17998</v>
      </c>
      <c r="D10" s="6">
        <v>144829.66</v>
      </c>
      <c r="E10" s="6">
        <v>938</v>
      </c>
      <c r="F10" s="6">
        <v>75356.3</v>
      </c>
      <c r="G10" s="6">
        <v>93</v>
      </c>
      <c r="H10" s="6">
        <v>17593.509999999998</v>
      </c>
      <c r="I10" s="6">
        <v>30</v>
      </c>
      <c r="J10" s="6">
        <v>155.13999999999999</v>
      </c>
      <c r="K10" s="6">
        <v>8</v>
      </c>
      <c r="L10" s="6">
        <v>270.62</v>
      </c>
      <c r="M10" s="6">
        <v>26840</v>
      </c>
      <c r="N10" s="6">
        <v>185000</v>
      </c>
      <c r="O10" s="6">
        <f t="shared" si="0"/>
        <v>19067</v>
      </c>
      <c r="P10" s="6">
        <f t="shared" si="1"/>
        <v>238205.23000000004</v>
      </c>
      <c r="Q10" s="6">
        <f t="shared" si="2"/>
        <v>71.039493293591647</v>
      </c>
      <c r="R10" s="6">
        <f t="shared" si="3"/>
        <v>128.7595837837838</v>
      </c>
    </row>
    <row r="11" spans="1:18" ht="35.1" customHeight="1" x14ac:dyDescent="0.2">
      <c r="A11" s="4">
        <v>4</v>
      </c>
      <c r="B11" s="6" t="s">
        <v>23</v>
      </c>
      <c r="C11" s="6">
        <v>26508</v>
      </c>
      <c r="D11" s="6">
        <v>252727.08</v>
      </c>
      <c r="E11" s="6">
        <v>2008</v>
      </c>
      <c r="F11" s="6">
        <v>199787.43</v>
      </c>
      <c r="G11" s="6">
        <v>500</v>
      </c>
      <c r="H11" s="6">
        <v>133207.85</v>
      </c>
      <c r="I11" s="6">
        <v>35</v>
      </c>
      <c r="J11" s="6">
        <v>276.11</v>
      </c>
      <c r="K11" s="6">
        <v>10</v>
      </c>
      <c r="L11" s="6">
        <v>900.82</v>
      </c>
      <c r="M11" s="6">
        <v>56339</v>
      </c>
      <c r="N11" s="6">
        <v>563499.35</v>
      </c>
      <c r="O11" s="6">
        <f t="shared" si="0"/>
        <v>29061</v>
      </c>
      <c r="P11" s="6">
        <f t="shared" si="1"/>
        <v>586899.28999999992</v>
      </c>
      <c r="Q11" s="6">
        <f t="shared" si="2"/>
        <v>51.582385203855232</v>
      </c>
      <c r="R11" s="6">
        <f t="shared" si="3"/>
        <v>104.15261171108715</v>
      </c>
    </row>
    <row r="12" spans="1:18" ht="35.1" customHeight="1" x14ac:dyDescent="0.2">
      <c r="A12" s="4">
        <v>5</v>
      </c>
      <c r="B12" s="6" t="s">
        <v>24</v>
      </c>
      <c r="C12" s="6">
        <v>6020</v>
      </c>
      <c r="D12" s="6">
        <v>56083.11</v>
      </c>
      <c r="E12" s="6">
        <v>323</v>
      </c>
      <c r="F12" s="6">
        <v>29658.17</v>
      </c>
      <c r="G12" s="6">
        <v>38</v>
      </c>
      <c r="H12" s="6">
        <v>7116.27</v>
      </c>
      <c r="I12" s="6">
        <v>7</v>
      </c>
      <c r="J12" s="6">
        <v>16.25</v>
      </c>
      <c r="K12" s="6">
        <v>15</v>
      </c>
      <c r="L12" s="6">
        <v>73.25</v>
      </c>
      <c r="M12" s="6">
        <v>33697</v>
      </c>
      <c r="N12" s="6">
        <v>152891.35</v>
      </c>
      <c r="O12" s="6">
        <f t="shared" si="0"/>
        <v>6403</v>
      </c>
      <c r="P12" s="6">
        <f t="shared" si="1"/>
        <v>92947.05</v>
      </c>
      <c r="Q12" s="6">
        <f t="shared" si="2"/>
        <v>19.001691545241417</v>
      </c>
      <c r="R12" s="6">
        <f t="shared" si="3"/>
        <v>60.792876771642085</v>
      </c>
    </row>
    <row r="13" spans="1:18" ht="35.1" customHeight="1" x14ac:dyDescent="0.2">
      <c r="A13" s="4">
        <v>6</v>
      </c>
      <c r="B13" s="6" t="s">
        <v>25</v>
      </c>
      <c r="C13" s="6">
        <v>9724</v>
      </c>
      <c r="D13" s="6">
        <v>34390.33</v>
      </c>
      <c r="E13" s="6">
        <v>139</v>
      </c>
      <c r="F13" s="6">
        <v>8222.2800000000007</v>
      </c>
      <c r="G13" s="6">
        <v>9</v>
      </c>
      <c r="H13" s="6">
        <v>4069.61</v>
      </c>
      <c r="I13" s="6">
        <v>59</v>
      </c>
      <c r="J13" s="6">
        <v>139.78</v>
      </c>
      <c r="K13" s="6">
        <v>76</v>
      </c>
      <c r="L13" s="6">
        <v>527.16999999999996</v>
      </c>
      <c r="M13" s="6">
        <v>10199</v>
      </c>
      <c r="N13" s="6">
        <v>45000</v>
      </c>
      <c r="O13" s="6">
        <f t="shared" si="0"/>
        <v>10007</v>
      </c>
      <c r="P13" s="6">
        <f t="shared" si="1"/>
        <v>47349.17</v>
      </c>
      <c r="Q13" s="6">
        <f t="shared" si="2"/>
        <v>98.117462496323171</v>
      </c>
      <c r="R13" s="6">
        <f t="shared" si="3"/>
        <v>105.22037777777778</v>
      </c>
    </row>
    <row r="14" spans="1:18" ht="35.1" customHeight="1" x14ac:dyDescent="0.2">
      <c r="A14" s="4">
        <v>7</v>
      </c>
      <c r="B14" s="6" t="s">
        <v>26</v>
      </c>
      <c r="C14" s="6">
        <v>8451</v>
      </c>
      <c r="D14" s="6">
        <v>74179.679999999993</v>
      </c>
      <c r="E14" s="6">
        <v>628</v>
      </c>
      <c r="F14" s="6">
        <v>44510.34</v>
      </c>
      <c r="G14" s="6">
        <v>44</v>
      </c>
      <c r="H14" s="6">
        <v>15571.9</v>
      </c>
      <c r="I14" s="6">
        <v>36</v>
      </c>
      <c r="J14" s="6">
        <v>82.29</v>
      </c>
      <c r="K14" s="6">
        <v>18</v>
      </c>
      <c r="L14" s="6">
        <v>70.95</v>
      </c>
      <c r="M14" s="6">
        <v>33920</v>
      </c>
      <c r="N14" s="6">
        <v>110000</v>
      </c>
      <c r="O14" s="6">
        <f t="shared" si="0"/>
        <v>9177</v>
      </c>
      <c r="P14" s="6">
        <f t="shared" si="1"/>
        <v>134415.16</v>
      </c>
      <c r="Q14" s="6">
        <f t="shared" si="2"/>
        <v>27.054834905660378</v>
      </c>
      <c r="R14" s="6">
        <f t="shared" si="3"/>
        <v>122.1956</v>
      </c>
    </row>
    <row r="15" spans="1:18" ht="35.1" customHeight="1" x14ac:dyDescent="0.2">
      <c r="A15" s="4">
        <v>8</v>
      </c>
      <c r="B15" s="6" t="s">
        <v>27</v>
      </c>
      <c r="C15" s="6">
        <v>19520</v>
      </c>
      <c r="D15" s="6">
        <v>82124.28</v>
      </c>
      <c r="E15" s="6">
        <v>563</v>
      </c>
      <c r="F15" s="6">
        <v>50847.22</v>
      </c>
      <c r="G15" s="6">
        <v>139</v>
      </c>
      <c r="H15" s="6">
        <v>22823.47</v>
      </c>
      <c r="I15" s="6">
        <v>35</v>
      </c>
      <c r="J15" s="6">
        <v>214.06</v>
      </c>
      <c r="K15" s="6">
        <v>8</v>
      </c>
      <c r="L15" s="6">
        <v>5.41</v>
      </c>
      <c r="M15" s="6">
        <v>36000</v>
      </c>
      <c r="N15" s="6">
        <v>145000</v>
      </c>
      <c r="O15" s="6">
        <f t="shared" si="0"/>
        <v>20265</v>
      </c>
      <c r="P15" s="6">
        <f t="shared" si="1"/>
        <v>156014.44</v>
      </c>
      <c r="Q15" s="6">
        <f t="shared" si="2"/>
        <v>56.291666666666664</v>
      </c>
      <c r="R15" s="6">
        <f t="shared" si="3"/>
        <v>107.59616551724137</v>
      </c>
    </row>
    <row r="16" spans="1:18" ht="35.1" customHeight="1" x14ac:dyDescent="0.2">
      <c r="A16" s="4">
        <v>9</v>
      </c>
      <c r="B16" s="6" t="s">
        <v>28</v>
      </c>
      <c r="C16" s="6">
        <v>8801</v>
      </c>
      <c r="D16" s="6">
        <v>63331.44</v>
      </c>
      <c r="E16" s="6">
        <v>413</v>
      </c>
      <c r="F16" s="6">
        <v>47030.77</v>
      </c>
      <c r="G16" s="6">
        <v>50</v>
      </c>
      <c r="H16" s="6">
        <v>10848.57</v>
      </c>
      <c r="I16" s="6">
        <v>134</v>
      </c>
      <c r="J16" s="6">
        <v>194.6</v>
      </c>
      <c r="K16" s="6">
        <v>177</v>
      </c>
      <c r="L16" s="6">
        <v>524.25</v>
      </c>
      <c r="M16" s="6">
        <v>62697</v>
      </c>
      <c r="N16" s="6">
        <v>139998.06</v>
      </c>
      <c r="O16" s="6">
        <f t="shared" si="0"/>
        <v>9575</v>
      </c>
      <c r="P16" s="6">
        <f t="shared" si="1"/>
        <v>121929.63</v>
      </c>
      <c r="Q16" s="6">
        <f t="shared" si="2"/>
        <v>15.271863087548049</v>
      </c>
      <c r="R16" s="6">
        <f t="shared" si="3"/>
        <v>87.093799728367671</v>
      </c>
    </row>
    <row r="17" spans="1:18" ht="35.1" customHeight="1" x14ac:dyDescent="0.2">
      <c r="A17" s="4">
        <v>10</v>
      </c>
      <c r="B17" s="6" t="s">
        <v>29</v>
      </c>
      <c r="C17" s="6">
        <v>4650</v>
      </c>
      <c r="D17" s="6">
        <v>22961.31</v>
      </c>
      <c r="E17" s="6">
        <v>70</v>
      </c>
      <c r="F17" s="6">
        <v>5142.6000000000004</v>
      </c>
      <c r="G17" s="6">
        <v>11</v>
      </c>
      <c r="H17" s="6">
        <v>1013.74</v>
      </c>
      <c r="I17" s="6">
        <v>15</v>
      </c>
      <c r="J17" s="6">
        <v>434.67</v>
      </c>
      <c r="K17" s="6">
        <v>67</v>
      </c>
      <c r="L17" s="6">
        <v>203.3</v>
      </c>
      <c r="M17" s="6">
        <v>10793</v>
      </c>
      <c r="N17" s="6">
        <v>40002.620000000003</v>
      </c>
      <c r="O17" s="6">
        <f t="shared" si="0"/>
        <v>4813</v>
      </c>
      <c r="P17" s="6">
        <f t="shared" si="1"/>
        <v>29755.620000000003</v>
      </c>
      <c r="Q17" s="6">
        <f t="shared" si="2"/>
        <v>44.593718150653203</v>
      </c>
      <c r="R17" s="6">
        <f t="shared" si="3"/>
        <v>74.384177836351725</v>
      </c>
    </row>
    <row r="18" spans="1:18" ht="35.1" customHeight="1" x14ac:dyDescent="0.2">
      <c r="A18" s="4">
        <v>11</v>
      </c>
      <c r="B18" s="6" t="s">
        <v>30</v>
      </c>
      <c r="C18" s="6">
        <v>10279</v>
      </c>
      <c r="D18" s="6">
        <v>62223.519999999997</v>
      </c>
      <c r="E18" s="6">
        <v>366</v>
      </c>
      <c r="F18" s="6">
        <v>31680.5</v>
      </c>
      <c r="G18" s="6">
        <v>25</v>
      </c>
      <c r="H18" s="6">
        <v>7342.64</v>
      </c>
      <c r="I18" s="6">
        <v>71</v>
      </c>
      <c r="J18" s="6">
        <v>200.52</v>
      </c>
      <c r="K18" s="6">
        <v>4</v>
      </c>
      <c r="L18" s="6">
        <v>15.91</v>
      </c>
      <c r="M18" s="6">
        <v>16911</v>
      </c>
      <c r="N18" s="6">
        <v>79559.740000000005</v>
      </c>
      <c r="O18" s="6">
        <f t="shared" si="0"/>
        <v>10745</v>
      </c>
      <c r="P18" s="6">
        <f t="shared" si="1"/>
        <v>101463.09</v>
      </c>
      <c r="Q18" s="6">
        <f t="shared" si="2"/>
        <v>63.538525220270827</v>
      </c>
      <c r="R18" s="6">
        <f t="shared" si="3"/>
        <v>127.53069580167053</v>
      </c>
    </row>
    <row r="19" spans="1:18" ht="35.1" customHeight="1" x14ac:dyDescent="0.2">
      <c r="A19" s="4">
        <v>12</v>
      </c>
      <c r="B19" s="6" t="s">
        <v>31</v>
      </c>
      <c r="C19" s="6">
        <v>3279</v>
      </c>
      <c r="D19" s="6">
        <v>18956.71</v>
      </c>
      <c r="E19" s="6">
        <v>105</v>
      </c>
      <c r="F19" s="6">
        <v>9807.14</v>
      </c>
      <c r="G19" s="6">
        <v>8</v>
      </c>
      <c r="H19" s="6">
        <v>1554.87</v>
      </c>
      <c r="I19" s="6">
        <v>4</v>
      </c>
      <c r="J19" s="6">
        <v>6.86</v>
      </c>
      <c r="K19" s="6">
        <v>4</v>
      </c>
      <c r="L19" s="6">
        <v>2.1</v>
      </c>
      <c r="M19" s="6">
        <v>29550</v>
      </c>
      <c r="N19" s="6">
        <v>39501.65</v>
      </c>
      <c r="O19" s="6">
        <f t="shared" si="0"/>
        <v>3400</v>
      </c>
      <c r="P19" s="6">
        <f t="shared" si="1"/>
        <v>30327.679999999997</v>
      </c>
      <c r="Q19" s="6">
        <f t="shared" si="2"/>
        <v>11.505922165820643</v>
      </c>
      <c r="R19" s="6">
        <f t="shared" si="3"/>
        <v>76.775729621420865</v>
      </c>
    </row>
    <row r="20" spans="1:18" ht="35.1" customHeight="1" x14ac:dyDescent="0.2">
      <c r="A20" s="4">
        <v>13</v>
      </c>
      <c r="B20" s="6" t="s">
        <v>32</v>
      </c>
      <c r="C20" s="6">
        <v>23537</v>
      </c>
      <c r="D20" s="6">
        <v>128897.97</v>
      </c>
      <c r="E20" s="6">
        <v>997</v>
      </c>
      <c r="F20" s="6">
        <v>110140.06</v>
      </c>
      <c r="G20" s="6">
        <v>176</v>
      </c>
      <c r="H20" s="6">
        <v>43029.89</v>
      </c>
      <c r="I20" s="6">
        <v>126</v>
      </c>
      <c r="J20" s="6">
        <v>316.85000000000002</v>
      </c>
      <c r="K20" s="6">
        <v>25</v>
      </c>
      <c r="L20" s="6">
        <v>39.43</v>
      </c>
      <c r="M20" s="6">
        <v>161066</v>
      </c>
      <c r="N20" s="6">
        <v>261395.31</v>
      </c>
      <c r="O20" s="6">
        <f t="shared" si="0"/>
        <v>24861</v>
      </c>
      <c r="P20" s="6">
        <f t="shared" si="1"/>
        <v>282424.19999999995</v>
      </c>
      <c r="Q20" s="6">
        <f t="shared" si="2"/>
        <v>15.435287397712738</v>
      </c>
      <c r="R20" s="6">
        <f t="shared" si="3"/>
        <v>108.04486124865819</v>
      </c>
    </row>
    <row r="21" spans="1:18" ht="35.1" customHeight="1" x14ac:dyDescent="0.2">
      <c r="A21" s="4">
        <v>14</v>
      </c>
      <c r="B21" s="6" t="s">
        <v>33</v>
      </c>
      <c r="C21" s="6">
        <v>6915</v>
      </c>
      <c r="D21" s="6">
        <v>64598.81</v>
      </c>
      <c r="E21" s="6">
        <v>344</v>
      </c>
      <c r="F21" s="6">
        <v>43651.58</v>
      </c>
      <c r="G21" s="6">
        <v>55</v>
      </c>
      <c r="H21" s="6">
        <v>18559.73</v>
      </c>
      <c r="I21" s="6">
        <v>13</v>
      </c>
      <c r="J21" s="6">
        <v>11.28</v>
      </c>
      <c r="K21" s="6">
        <v>37</v>
      </c>
      <c r="L21" s="6">
        <v>325.36</v>
      </c>
      <c r="M21" s="6">
        <v>33647</v>
      </c>
      <c r="N21" s="6">
        <v>110000</v>
      </c>
      <c r="O21" s="6">
        <f t="shared" si="0"/>
        <v>7364</v>
      </c>
      <c r="P21" s="6">
        <f t="shared" si="1"/>
        <v>127146.76</v>
      </c>
      <c r="Q21" s="6">
        <f t="shared" si="2"/>
        <v>21.886052248343091</v>
      </c>
      <c r="R21" s="6">
        <f t="shared" si="3"/>
        <v>115.58796363636364</v>
      </c>
    </row>
    <row r="22" spans="1:18" ht="35.1" customHeight="1" x14ac:dyDescent="0.2">
      <c r="A22" s="4">
        <v>15</v>
      </c>
      <c r="B22" s="6" t="s">
        <v>34</v>
      </c>
      <c r="C22" s="6">
        <v>44436</v>
      </c>
      <c r="D22" s="6">
        <v>303519</v>
      </c>
      <c r="E22" s="6">
        <v>2489</v>
      </c>
      <c r="F22" s="6">
        <v>280919.77</v>
      </c>
      <c r="G22" s="6">
        <v>651</v>
      </c>
      <c r="H22" s="6">
        <v>189506.44</v>
      </c>
      <c r="I22" s="6">
        <v>93</v>
      </c>
      <c r="J22" s="6">
        <v>607.51</v>
      </c>
      <c r="K22" s="6">
        <v>893</v>
      </c>
      <c r="L22" s="6">
        <v>4799.72</v>
      </c>
      <c r="M22" s="6">
        <v>65430</v>
      </c>
      <c r="N22" s="6">
        <v>534500</v>
      </c>
      <c r="O22" s="6">
        <f t="shared" si="0"/>
        <v>48562</v>
      </c>
      <c r="P22" s="6">
        <f t="shared" si="1"/>
        <v>779352.44</v>
      </c>
      <c r="Q22" s="6">
        <f t="shared" si="2"/>
        <v>74.219776860767226</v>
      </c>
      <c r="R22" s="6">
        <f t="shared" si="3"/>
        <v>145.8096239476146</v>
      </c>
    </row>
    <row r="23" spans="1:18" ht="35.1" customHeight="1" x14ac:dyDescent="0.2">
      <c r="A23" s="4">
        <v>16</v>
      </c>
      <c r="B23" s="6" t="s">
        <v>35</v>
      </c>
      <c r="C23" s="6">
        <v>11078</v>
      </c>
      <c r="D23" s="6">
        <v>109265.17</v>
      </c>
      <c r="E23" s="6">
        <v>574</v>
      </c>
      <c r="F23" s="6">
        <v>55472.36</v>
      </c>
      <c r="G23" s="6">
        <v>66</v>
      </c>
      <c r="H23" s="6">
        <v>31250.2</v>
      </c>
      <c r="I23" s="6">
        <v>21</v>
      </c>
      <c r="J23" s="6">
        <v>1059.3599999999999</v>
      </c>
      <c r="K23" s="6">
        <v>5</v>
      </c>
      <c r="L23" s="6">
        <v>21.85</v>
      </c>
      <c r="M23" s="6">
        <v>24536</v>
      </c>
      <c r="N23" s="6">
        <v>256100</v>
      </c>
      <c r="O23" s="6">
        <f t="shared" si="0"/>
        <v>11744</v>
      </c>
      <c r="P23" s="6">
        <f t="shared" si="1"/>
        <v>197068.94</v>
      </c>
      <c r="Q23" s="6">
        <f t="shared" si="2"/>
        <v>47.864362569285944</v>
      </c>
      <c r="R23" s="6">
        <f t="shared" si="3"/>
        <v>76.949996095275282</v>
      </c>
    </row>
    <row r="24" spans="1:18" ht="35.1" customHeight="1" x14ac:dyDescent="0.2">
      <c r="A24" s="4">
        <v>17</v>
      </c>
      <c r="B24" s="6" t="s">
        <v>81</v>
      </c>
      <c r="C24" s="6">
        <v>194947</v>
      </c>
      <c r="D24" s="6">
        <v>2822770.57</v>
      </c>
      <c r="E24" s="6">
        <v>113649</v>
      </c>
      <c r="F24" s="6">
        <v>4218275.51</v>
      </c>
      <c r="G24" s="6">
        <v>75477</v>
      </c>
      <c r="H24" s="6">
        <v>4703177.46</v>
      </c>
      <c r="I24" s="6">
        <v>101</v>
      </c>
      <c r="J24" s="6">
        <v>439.16</v>
      </c>
      <c r="K24" s="6">
        <v>100</v>
      </c>
      <c r="L24" s="6">
        <v>14719.67</v>
      </c>
      <c r="M24" s="6">
        <v>118552</v>
      </c>
      <c r="N24" s="6">
        <v>17500000</v>
      </c>
      <c r="O24" s="6">
        <f t="shared" si="0"/>
        <v>384274</v>
      </c>
      <c r="P24" s="6">
        <f t="shared" si="1"/>
        <v>11759382.369999999</v>
      </c>
      <c r="Q24" s="6">
        <f t="shared" si="2"/>
        <v>324.13961805789864</v>
      </c>
      <c r="R24" s="6">
        <f t="shared" si="3"/>
        <v>67.196470685714289</v>
      </c>
    </row>
    <row r="25" spans="1:18" ht="35.1" customHeight="1" x14ac:dyDescent="0.2">
      <c r="A25" s="4">
        <v>18</v>
      </c>
      <c r="B25" s="6" t="s">
        <v>82</v>
      </c>
      <c r="C25" s="6">
        <v>56822</v>
      </c>
      <c r="D25" s="6">
        <v>2017609.81</v>
      </c>
      <c r="E25" s="6">
        <v>11874</v>
      </c>
      <c r="F25" s="6">
        <v>2123356.54</v>
      </c>
      <c r="G25" s="6">
        <v>4964</v>
      </c>
      <c r="H25" s="6">
        <v>2161651.69</v>
      </c>
      <c r="I25" s="6">
        <v>67</v>
      </c>
      <c r="J25" s="6">
        <v>699.5</v>
      </c>
      <c r="K25" s="6">
        <v>120</v>
      </c>
      <c r="L25" s="6">
        <v>31586.54</v>
      </c>
      <c r="M25" s="6">
        <v>78521</v>
      </c>
      <c r="N25" s="6">
        <v>7150000</v>
      </c>
      <c r="O25" s="6">
        <f t="shared" si="0"/>
        <v>73847</v>
      </c>
      <c r="P25" s="6">
        <f t="shared" si="1"/>
        <v>6334904.0800000001</v>
      </c>
      <c r="Q25" s="6">
        <f t="shared" si="2"/>
        <v>94.04745227391399</v>
      </c>
      <c r="R25" s="6">
        <f t="shared" si="3"/>
        <v>88.600057062937069</v>
      </c>
    </row>
    <row r="26" spans="1:18" ht="35.1" customHeight="1" x14ac:dyDescent="0.2">
      <c r="A26" s="4">
        <v>19</v>
      </c>
      <c r="B26" s="6" t="s">
        <v>36</v>
      </c>
      <c r="C26" s="6">
        <v>167736</v>
      </c>
      <c r="D26" s="6">
        <v>553136.06999999995</v>
      </c>
      <c r="E26" s="6">
        <v>4391</v>
      </c>
      <c r="F26" s="6">
        <v>483016.54</v>
      </c>
      <c r="G26" s="6">
        <v>1265</v>
      </c>
      <c r="H26" s="6">
        <v>385004.17</v>
      </c>
      <c r="I26" s="6">
        <v>309</v>
      </c>
      <c r="J26" s="6">
        <v>559.24</v>
      </c>
      <c r="K26" s="6">
        <v>34</v>
      </c>
      <c r="L26" s="6">
        <v>1694.36</v>
      </c>
      <c r="M26" s="6">
        <v>196831</v>
      </c>
      <c r="N26" s="6">
        <v>999999.15</v>
      </c>
      <c r="O26" s="6">
        <f t="shared" si="0"/>
        <v>173735</v>
      </c>
      <c r="P26" s="6">
        <f t="shared" si="1"/>
        <v>1423410.38</v>
      </c>
      <c r="Q26" s="6">
        <f t="shared" si="2"/>
        <v>88.266075973804945</v>
      </c>
      <c r="R26" s="6">
        <f t="shared" si="3"/>
        <v>142.34115898998513</v>
      </c>
    </row>
    <row r="27" spans="1:18" ht="35.1" customHeight="1" x14ac:dyDescent="0.2">
      <c r="A27" s="4">
        <v>20</v>
      </c>
      <c r="B27" s="6" t="s">
        <v>37</v>
      </c>
      <c r="C27" s="6">
        <v>14080</v>
      </c>
      <c r="D27" s="6">
        <v>90184.38</v>
      </c>
      <c r="E27" s="6">
        <v>489</v>
      </c>
      <c r="F27" s="6">
        <v>38825.870000000003</v>
      </c>
      <c r="G27" s="6">
        <v>80</v>
      </c>
      <c r="H27" s="6">
        <v>18029.060000000001</v>
      </c>
      <c r="I27" s="6">
        <v>16</v>
      </c>
      <c r="J27" s="6">
        <v>130.78</v>
      </c>
      <c r="K27" s="6">
        <v>19</v>
      </c>
      <c r="L27" s="6">
        <v>0.95</v>
      </c>
      <c r="M27" s="6">
        <v>29793</v>
      </c>
      <c r="N27" s="6">
        <v>165000</v>
      </c>
      <c r="O27" s="6">
        <f t="shared" si="0"/>
        <v>14684</v>
      </c>
      <c r="P27" s="6">
        <f t="shared" si="1"/>
        <v>147171.04</v>
      </c>
      <c r="Q27" s="6">
        <f t="shared" si="2"/>
        <v>49.28674520860605</v>
      </c>
      <c r="R27" s="6">
        <f t="shared" si="3"/>
        <v>89.194569696969694</v>
      </c>
    </row>
    <row r="28" spans="1:18" ht="35.1" customHeight="1" x14ac:dyDescent="0.2">
      <c r="A28" s="4">
        <v>21</v>
      </c>
      <c r="B28" s="6" t="s">
        <v>38</v>
      </c>
      <c r="C28" s="6">
        <v>3013</v>
      </c>
      <c r="D28" s="6">
        <v>17363.96</v>
      </c>
      <c r="E28" s="6">
        <v>159</v>
      </c>
      <c r="F28" s="6">
        <v>14054.23</v>
      </c>
      <c r="G28" s="6">
        <v>29</v>
      </c>
      <c r="H28" s="6">
        <v>8631.08</v>
      </c>
      <c r="I28" s="6">
        <v>22</v>
      </c>
      <c r="J28" s="6">
        <v>7.78</v>
      </c>
      <c r="K28" s="6">
        <v>120</v>
      </c>
      <c r="L28" s="6">
        <v>270.29000000000002</v>
      </c>
      <c r="M28" s="6">
        <v>26877</v>
      </c>
      <c r="N28" s="6">
        <v>29672</v>
      </c>
      <c r="O28" s="6">
        <f t="shared" si="0"/>
        <v>3343</v>
      </c>
      <c r="P28" s="6">
        <f t="shared" si="1"/>
        <v>40327.339999999997</v>
      </c>
      <c r="Q28" s="6">
        <f t="shared" si="2"/>
        <v>12.438144138110653</v>
      </c>
      <c r="R28" s="6">
        <f t="shared" si="3"/>
        <v>135.91042059854408</v>
      </c>
    </row>
    <row r="29" spans="1:18" ht="35.1" customHeight="1" x14ac:dyDescent="0.2">
      <c r="A29" s="4">
        <v>22</v>
      </c>
      <c r="B29" s="6" t="s">
        <v>83</v>
      </c>
      <c r="C29" s="6">
        <v>40103</v>
      </c>
      <c r="D29" s="6">
        <v>378542.22</v>
      </c>
      <c r="E29" s="6">
        <v>3455</v>
      </c>
      <c r="F29" s="6">
        <v>342745.02</v>
      </c>
      <c r="G29" s="6">
        <v>959</v>
      </c>
      <c r="H29" s="6">
        <v>234166.87</v>
      </c>
      <c r="I29" s="6">
        <v>104</v>
      </c>
      <c r="J29" s="6">
        <v>283.82</v>
      </c>
      <c r="K29" s="6">
        <v>164</v>
      </c>
      <c r="L29" s="6">
        <v>271.73</v>
      </c>
      <c r="M29" s="6">
        <v>35571</v>
      </c>
      <c r="N29" s="6">
        <v>609997.56999999995</v>
      </c>
      <c r="O29" s="6">
        <f t="shared" si="0"/>
        <v>44785</v>
      </c>
      <c r="P29" s="6">
        <f t="shared" si="1"/>
        <v>956009.65999999992</v>
      </c>
      <c r="Q29" s="6">
        <f t="shared" si="2"/>
        <v>125.90312333080318</v>
      </c>
      <c r="R29" s="6">
        <f t="shared" si="3"/>
        <v>156.72351940680682</v>
      </c>
    </row>
    <row r="30" spans="1:18" ht="35.1" customHeight="1" x14ac:dyDescent="0.2">
      <c r="A30" s="4">
        <v>23</v>
      </c>
      <c r="B30" s="6" t="s">
        <v>39</v>
      </c>
      <c r="C30" s="6">
        <v>5807</v>
      </c>
      <c r="D30" s="6">
        <v>38672.28</v>
      </c>
      <c r="E30" s="6">
        <v>195</v>
      </c>
      <c r="F30" s="6">
        <v>15393.93</v>
      </c>
      <c r="G30" s="6">
        <v>9</v>
      </c>
      <c r="H30" s="6">
        <v>7348.19</v>
      </c>
      <c r="I30" s="6">
        <v>4</v>
      </c>
      <c r="J30" s="6">
        <v>2.75</v>
      </c>
      <c r="K30" s="6">
        <v>12</v>
      </c>
      <c r="L30" s="6">
        <v>0.01</v>
      </c>
      <c r="M30" s="6">
        <v>3044</v>
      </c>
      <c r="N30" s="6">
        <v>35040</v>
      </c>
      <c r="O30" s="6">
        <f t="shared" si="0"/>
        <v>6027</v>
      </c>
      <c r="P30" s="6">
        <f t="shared" si="1"/>
        <v>61417.16</v>
      </c>
      <c r="Q30" s="6">
        <f t="shared" si="2"/>
        <v>197.99605781865966</v>
      </c>
      <c r="R30" s="6">
        <f t="shared" si="3"/>
        <v>175.27728310502283</v>
      </c>
    </row>
    <row r="31" spans="1:18" ht="35.1" customHeight="1" x14ac:dyDescent="0.2">
      <c r="A31" s="4">
        <v>24</v>
      </c>
      <c r="B31" s="6" t="s">
        <v>40</v>
      </c>
      <c r="C31" s="6">
        <v>19069</v>
      </c>
      <c r="D31" s="6">
        <v>133964.18</v>
      </c>
      <c r="E31" s="6">
        <v>1095</v>
      </c>
      <c r="F31" s="6">
        <v>97366.78</v>
      </c>
      <c r="G31" s="6">
        <v>146</v>
      </c>
      <c r="H31" s="6">
        <v>42194.09</v>
      </c>
      <c r="I31" s="6">
        <v>373</v>
      </c>
      <c r="J31" s="6">
        <v>423.96</v>
      </c>
      <c r="K31" s="6">
        <v>48</v>
      </c>
      <c r="L31" s="6">
        <v>10.53</v>
      </c>
      <c r="M31" s="6">
        <v>45284</v>
      </c>
      <c r="N31" s="6">
        <v>200000</v>
      </c>
      <c r="O31" s="6">
        <f t="shared" si="0"/>
        <v>20731</v>
      </c>
      <c r="P31" s="6">
        <f t="shared" si="1"/>
        <v>273959.54000000004</v>
      </c>
      <c r="Q31" s="6">
        <f t="shared" si="2"/>
        <v>45.779966434060597</v>
      </c>
      <c r="R31" s="6">
        <f t="shared" si="3"/>
        <v>136.97977000000003</v>
      </c>
    </row>
    <row r="32" spans="1:18" ht="35.1" customHeight="1" x14ac:dyDescent="0.2">
      <c r="A32" s="4">
        <v>25</v>
      </c>
      <c r="B32" s="6" t="s">
        <v>41</v>
      </c>
      <c r="C32" s="6">
        <v>5862</v>
      </c>
      <c r="D32" s="6">
        <v>42283.3</v>
      </c>
      <c r="E32" s="6">
        <v>256</v>
      </c>
      <c r="F32" s="6">
        <v>25832.33</v>
      </c>
      <c r="G32" s="6">
        <v>26</v>
      </c>
      <c r="H32" s="6">
        <v>8241.17</v>
      </c>
      <c r="I32" s="6">
        <v>9</v>
      </c>
      <c r="J32" s="6">
        <v>223.41</v>
      </c>
      <c r="K32" s="6">
        <v>5</v>
      </c>
      <c r="L32" s="6">
        <v>0</v>
      </c>
      <c r="M32" s="6">
        <v>34966</v>
      </c>
      <c r="N32" s="6">
        <v>85381.17</v>
      </c>
      <c r="O32" s="6">
        <f t="shared" si="0"/>
        <v>6158</v>
      </c>
      <c r="P32" s="6">
        <f t="shared" si="1"/>
        <v>76580.210000000006</v>
      </c>
      <c r="Q32" s="6">
        <f t="shared" si="2"/>
        <v>17.611393925527654</v>
      </c>
      <c r="R32" s="6">
        <f t="shared" si="3"/>
        <v>89.69215343383091</v>
      </c>
    </row>
    <row r="33" spans="1:18" ht="35.1" customHeight="1" x14ac:dyDescent="0.2">
      <c r="A33" s="4">
        <v>26</v>
      </c>
      <c r="B33" s="6" t="s">
        <v>42</v>
      </c>
      <c r="C33" s="6">
        <v>119328</v>
      </c>
      <c r="D33" s="6">
        <v>1470215.33</v>
      </c>
      <c r="E33" s="6">
        <v>11429</v>
      </c>
      <c r="F33" s="6">
        <v>1325678.01</v>
      </c>
      <c r="G33" s="6">
        <v>10965</v>
      </c>
      <c r="H33" s="6">
        <v>1133174.72</v>
      </c>
      <c r="I33" s="6">
        <v>115</v>
      </c>
      <c r="J33" s="6">
        <v>689.74</v>
      </c>
      <c r="K33" s="6">
        <v>133</v>
      </c>
      <c r="L33" s="6">
        <v>16602.150000000001</v>
      </c>
      <c r="M33" s="6">
        <v>84552</v>
      </c>
      <c r="N33" s="6">
        <v>3199997.73</v>
      </c>
      <c r="O33" s="6">
        <f t="shared" si="0"/>
        <v>141970</v>
      </c>
      <c r="P33" s="6">
        <f t="shared" si="1"/>
        <v>3946359.9499999997</v>
      </c>
      <c r="Q33" s="6">
        <f t="shared" si="2"/>
        <v>167.90850600813701</v>
      </c>
      <c r="R33" s="6">
        <f t="shared" si="3"/>
        <v>123.32383592034611</v>
      </c>
    </row>
    <row r="34" spans="1:18" ht="35.1" customHeight="1" x14ac:dyDescent="0.2">
      <c r="A34" s="4">
        <v>27</v>
      </c>
      <c r="B34" s="6" t="s">
        <v>43</v>
      </c>
      <c r="C34" s="6">
        <v>21794</v>
      </c>
      <c r="D34" s="6">
        <v>179221.74</v>
      </c>
      <c r="E34" s="6">
        <v>1548</v>
      </c>
      <c r="F34" s="6">
        <v>116856.5</v>
      </c>
      <c r="G34" s="6">
        <v>393</v>
      </c>
      <c r="H34" s="6">
        <v>70343.64</v>
      </c>
      <c r="I34" s="6">
        <v>16</v>
      </c>
      <c r="J34" s="6">
        <v>198.83</v>
      </c>
      <c r="K34" s="6">
        <v>41</v>
      </c>
      <c r="L34" s="6">
        <v>193.94</v>
      </c>
      <c r="M34" s="6">
        <v>49009</v>
      </c>
      <c r="N34" s="6">
        <v>274998.49</v>
      </c>
      <c r="O34" s="6">
        <f t="shared" si="0"/>
        <v>23792</v>
      </c>
      <c r="P34" s="6">
        <f t="shared" si="1"/>
        <v>366814.65</v>
      </c>
      <c r="Q34" s="6">
        <f t="shared" si="2"/>
        <v>48.546185394519377</v>
      </c>
      <c r="R34" s="6">
        <f t="shared" si="3"/>
        <v>133.38787787525669</v>
      </c>
    </row>
    <row r="35" spans="1:18" ht="35.1" customHeight="1" x14ac:dyDescent="0.2">
      <c r="A35" s="4">
        <v>28</v>
      </c>
      <c r="B35" s="6" t="s">
        <v>44</v>
      </c>
      <c r="C35" s="6">
        <v>13994</v>
      </c>
      <c r="D35" s="6">
        <v>62689.47</v>
      </c>
      <c r="E35" s="6">
        <v>375</v>
      </c>
      <c r="F35" s="6">
        <v>29811.82</v>
      </c>
      <c r="G35" s="6">
        <v>65</v>
      </c>
      <c r="H35" s="6">
        <v>35588.6</v>
      </c>
      <c r="I35" s="6">
        <v>26</v>
      </c>
      <c r="J35" s="6">
        <v>82.33</v>
      </c>
      <c r="K35" s="6">
        <v>14</v>
      </c>
      <c r="L35" s="6">
        <v>198.92</v>
      </c>
      <c r="M35" s="6">
        <v>119094</v>
      </c>
      <c r="N35" s="6">
        <v>122501.62</v>
      </c>
      <c r="O35" s="6">
        <f t="shared" si="0"/>
        <v>14474</v>
      </c>
      <c r="P35" s="6">
        <f t="shared" si="1"/>
        <v>128371.14000000001</v>
      </c>
      <c r="Q35" s="6">
        <f t="shared" si="2"/>
        <v>12.153425025610023</v>
      </c>
      <c r="R35" s="6">
        <f t="shared" si="3"/>
        <v>104.79138153438299</v>
      </c>
    </row>
    <row r="36" spans="1:18" ht="35.1" customHeight="1" x14ac:dyDescent="0.2">
      <c r="A36" s="4">
        <v>29</v>
      </c>
      <c r="B36" s="6" t="s">
        <v>45</v>
      </c>
      <c r="C36" s="6">
        <v>27275</v>
      </c>
      <c r="D36" s="6">
        <v>144982.20000000001</v>
      </c>
      <c r="E36" s="6">
        <v>992</v>
      </c>
      <c r="F36" s="6">
        <v>111748.21</v>
      </c>
      <c r="G36" s="6">
        <v>237</v>
      </c>
      <c r="H36" s="6">
        <v>56317.5</v>
      </c>
      <c r="I36" s="6">
        <v>33</v>
      </c>
      <c r="J36" s="6">
        <v>2874.36</v>
      </c>
      <c r="K36" s="6">
        <v>492</v>
      </c>
      <c r="L36" s="6">
        <v>33800.400000000001</v>
      </c>
      <c r="M36" s="6">
        <v>72221</v>
      </c>
      <c r="N36" s="6">
        <v>189999.55</v>
      </c>
      <c r="O36" s="6">
        <f t="shared" si="0"/>
        <v>29029</v>
      </c>
      <c r="P36" s="6">
        <f t="shared" si="1"/>
        <v>349722.67000000004</v>
      </c>
      <c r="Q36" s="6">
        <f t="shared" si="2"/>
        <v>40.194680217665223</v>
      </c>
      <c r="R36" s="6">
        <f t="shared" si="3"/>
        <v>184.0649991013137</v>
      </c>
    </row>
    <row r="37" spans="1:18" ht="35.1" customHeight="1" x14ac:dyDescent="0.2">
      <c r="A37" s="4">
        <v>30</v>
      </c>
      <c r="B37" s="6" t="s">
        <v>46</v>
      </c>
      <c r="C37" s="6">
        <v>21721</v>
      </c>
      <c r="D37" s="6">
        <v>122842.81</v>
      </c>
      <c r="E37" s="6">
        <v>781</v>
      </c>
      <c r="F37" s="6">
        <v>74032.89</v>
      </c>
      <c r="G37" s="6">
        <v>207</v>
      </c>
      <c r="H37" s="6">
        <v>21837.49</v>
      </c>
      <c r="I37" s="6">
        <v>18</v>
      </c>
      <c r="J37" s="6">
        <v>45.14</v>
      </c>
      <c r="K37" s="6">
        <v>35</v>
      </c>
      <c r="L37" s="6">
        <v>143.91999999999999</v>
      </c>
      <c r="M37" s="6">
        <v>58966</v>
      </c>
      <c r="N37" s="6">
        <v>220000</v>
      </c>
      <c r="O37" s="6">
        <f t="shared" si="0"/>
        <v>22762</v>
      </c>
      <c r="P37" s="6">
        <f t="shared" si="1"/>
        <v>218902.25000000003</v>
      </c>
      <c r="Q37" s="6">
        <f t="shared" si="2"/>
        <v>38.60190618322423</v>
      </c>
      <c r="R37" s="6">
        <f t="shared" si="3"/>
        <v>99.501022727272741</v>
      </c>
    </row>
    <row r="38" spans="1:18" ht="35.1" customHeight="1" x14ac:dyDescent="0.2">
      <c r="A38" s="4">
        <v>31</v>
      </c>
      <c r="B38" s="6" t="s">
        <v>47</v>
      </c>
      <c r="C38" s="6">
        <v>10671</v>
      </c>
      <c r="D38" s="6">
        <v>40853.08</v>
      </c>
      <c r="E38" s="6">
        <v>259</v>
      </c>
      <c r="F38" s="6">
        <v>15044.02</v>
      </c>
      <c r="G38" s="6">
        <v>21</v>
      </c>
      <c r="H38" s="6">
        <v>4530.5600000000004</v>
      </c>
      <c r="I38" s="6">
        <v>45</v>
      </c>
      <c r="J38" s="6">
        <v>242.31</v>
      </c>
      <c r="K38" s="6">
        <v>213</v>
      </c>
      <c r="L38" s="6">
        <v>2849.08</v>
      </c>
      <c r="M38" s="6">
        <v>18362</v>
      </c>
      <c r="N38" s="6">
        <v>88000</v>
      </c>
      <c r="O38" s="6">
        <f t="shared" si="0"/>
        <v>11209</v>
      </c>
      <c r="P38" s="6">
        <f t="shared" si="1"/>
        <v>63519.05</v>
      </c>
      <c r="Q38" s="6">
        <f t="shared" si="2"/>
        <v>61.044548524125915</v>
      </c>
      <c r="R38" s="6">
        <f t="shared" si="3"/>
        <v>72.180738636363643</v>
      </c>
    </row>
    <row r="39" spans="1:18" ht="35.1" customHeight="1" x14ac:dyDescent="0.2">
      <c r="A39" s="4">
        <v>32</v>
      </c>
      <c r="B39" s="6" t="s">
        <v>48</v>
      </c>
      <c r="C39" s="6">
        <v>50042</v>
      </c>
      <c r="D39" s="6">
        <v>189810.1</v>
      </c>
      <c r="E39" s="6">
        <v>1187</v>
      </c>
      <c r="F39" s="6">
        <v>101565.49</v>
      </c>
      <c r="G39" s="6">
        <v>168</v>
      </c>
      <c r="H39" s="6">
        <v>27042.82</v>
      </c>
      <c r="I39" s="6">
        <v>91</v>
      </c>
      <c r="J39" s="6">
        <v>259.69</v>
      </c>
      <c r="K39" s="6">
        <v>97</v>
      </c>
      <c r="L39" s="6">
        <v>105.26</v>
      </c>
      <c r="M39" s="6">
        <v>104294</v>
      </c>
      <c r="N39" s="6">
        <v>239999.37</v>
      </c>
      <c r="O39" s="6">
        <f t="shared" si="0"/>
        <v>51585</v>
      </c>
      <c r="P39" s="6">
        <f t="shared" si="1"/>
        <v>318783.36000000004</v>
      </c>
      <c r="Q39" s="6">
        <f t="shared" si="2"/>
        <v>49.461138704048174</v>
      </c>
      <c r="R39" s="6">
        <f t="shared" si="3"/>
        <v>132.82674867021527</v>
      </c>
    </row>
    <row r="40" spans="1:18" ht="35.1" customHeight="1" x14ac:dyDescent="0.2">
      <c r="A40" s="10">
        <v>33</v>
      </c>
      <c r="B40" s="6" t="s">
        <v>49</v>
      </c>
      <c r="C40" s="6">
        <v>78693</v>
      </c>
      <c r="D40" s="6">
        <v>814377.63</v>
      </c>
      <c r="E40" s="6">
        <v>7448</v>
      </c>
      <c r="F40" s="6">
        <v>932729.46</v>
      </c>
      <c r="G40" s="6">
        <v>2296</v>
      </c>
      <c r="H40" s="6">
        <v>568793.94999999995</v>
      </c>
      <c r="I40" s="6">
        <v>60</v>
      </c>
      <c r="J40" s="6">
        <v>745.58</v>
      </c>
      <c r="K40" s="6">
        <v>174</v>
      </c>
      <c r="L40" s="6">
        <v>15047.67</v>
      </c>
      <c r="M40" s="6">
        <v>45730</v>
      </c>
      <c r="N40" s="6">
        <v>1695999.47</v>
      </c>
      <c r="O40" s="6">
        <f t="shared" si="0"/>
        <v>88671</v>
      </c>
      <c r="P40" s="6">
        <f t="shared" si="1"/>
        <v>2331694.29</v>
      </c>
      <c r="Q40" s="6">
        <f t="shared" si="2"/>
        <v>193.90115897660181</v>
      </c>
      <c r="R40" s="6">
        <f t="shared" si="3"/>
        <v>137.48201760935692</v>
      </c>
    </row>
    <row r="41" spans="1:18" ht="35.1" customHeight="1" x14ac:dyDescent="0.2">
      <c r="A41" s="10">
        <v>34</v>
      </c>
      <c r="B41" s="6" t="s">
        <v>50</v>
      </c>
      <c r="C41" s="6">
        <v>9718</v>
      </c>
      <c r="D41" s="6">
        <v>47280.73</v>
      </c>
      <c r="E41" s="6">
        <v>254</v>
      </c>
      <c r="F41" s="6">
        <v>29682.36</v>
      </c>
      <c r="G41" s="6">
        <v>59</v>
      </c>
      <c r="H41" s="6">
        <v>25202.959999999999</v>
      </c>
      <c r="I41" s="6">
        <v>30</v>
      </c>
      <c r="J41" s="6">
        <v>107.93</v>
      </c>
      <c r="K41" s="6">
        <v>36</v>
      </c>
      <c r="L41" s="6">
        <v>1.93</v>
      </c>
      <c r="M41" s="6">
        <v>15460</v>
      </c>
      <c r="N41" s="6">
        <v>85000</v>
      </c>
      <c r="O41" s="6">
        <f t="shared" si="0"/>
        <v>10097</v>
      </c>
      <c r="P41" s="6">
        <f t="shared" si="1"/>
        <v>102275.90999999997</v>
      </c>
      <c r="Q41" s="6">
        <f t="shared" si="2"/>
        <v>65.310478654592501</v>
      </c>
      <c r="R41" s="6">
        <f t="shared" si="3"/>
        <v>120.32459999999998</v>
      </c>
    </row>
    <row r="42" spans="1:18" ht="35.1" customHeight="1" x14ac:dyDescent="0.2">
      <c r="A42" s="10">
        <v>35</v>
      </c>
      <c r="B42" s="6" t="s">
        <v>51</v>
      </c>
      <c r="C42" s="6">
        <v>6197</v>
      </c>
      <c r="D42" s="6">
        <v>37449.03</v>
      </c>
      <c r="E42" s="6">
        <v>175</v>
      </c>
      <c r="F42" s="6">
        <v>15467.16</v>
      </c>
      <c r="G42" s="6">
        <v>11</v>
      </c>
      <c r="H42" s="6">
        <v>2269.88</v>
      </c>
      <c r="I42" s="6">
        <v>13</v>
      </c>
      <c r="J42" s="6">
        <v>36.590000000000003</v>
      </c>
      <c r="K42" s="6">
        <v>2</v>
      </c>
      <c r="L42" s="6">
        <v>4</v>
      </c>
      <c r="M42" s="6">
        <v>7086</v>
      </c>
      <c r="N42" s="6">
        <v>36198.910000000003</v>
      </c>
      <c r="O42" s="6">
        <f t="shared" si="0"/>
        <v>6398</v>
      </c>
      <c r="P42" s="6">
        <f t="shared" si="1"/>
        <v>55226.659999999996</v>
      </c>
      <c r="Q42" s="6">
        <f t="shared" si="2"/>
        <v>90.29071408410951</v>
      </c>
      <c r="R42" s="6">
        <f t="shared" si="3"/>
        <v>152.56442804493284</v>
      </c>
    </row>
    <row r="43" spans="1:18" ht="35.1" customHeight="1" x14ac:dyDescent="0.2">
      <c r="A43" s="10">
        <v>36</v>
      </c>
      <c r="B43" s="6" t="s">
        <v>52</v>
      </c>
      <c r="C43" s="6">
        <v>11939</v>
      </c>
      <c r="D43" s="6">
        <v>62636.28</v>
      </c>
      <c r="E43" s="6">
        <v>477</v>
      </c>
      <c r="F43" s="6">
        <v>42789.06</v>
      </c>
      <c r="G43" s="6">
        <v>53</v>
      </c>
      <c r="H43" s="6">
        <v>20072.150000000001</v>
      </c>
      <c r="I43" s="6">
        <v>64</v>
      </c>
      <c r="J43" s="6">
        <v>75.78</v>
      </c>
      <c r="K43" s="6">
        <v>8</v>
      </c>
      <c r="L43" s="6">
        <v>13.21</v>
      </c>
      <c r="M43" s="6">
        <v>29400</v>
      </c>
      <c r="N43" s="6">
        <v>116500</v>
      </c>
      <c r="O43" s="6">
        <f t="shared" si="0"/>
        <v>12541</v>
      </c>
      <c r="P43" s="6">
        <f t="shared" si="1"/>
        <v>125586.48</v>
      </c>
      <c r="Q43" s="6">
        <f t="shared" si="2"/>
        <v>42.656462585034014</v>
      </c>
      <c r="R43" s="6">
        <f t="shared" si="3"/>
        <v>107.79955364806867</v>
      </c>
    </row>
    <row r="44" spans="1:18" ht="24.75" customHeight="1" x14ac:dyDescent="0.2">
      <c r="A44" s="18"/>
      <c r="B44" s="19" t="s">
        <v>53</v>
      </c>
      <c r="C44" s="20">
        <f>SUM(C8:C43)</f>
        <v>1122585</v>
      </c>
      <c r="D44" s="20">
        <f t="shared" ref="D44:M44" si="4">SUM(D8:D43)</f>
        <v>10960363.559999999</v>
      </c>
      <c r="E44" s="20">
        <f t="shared" si="4"/>
        <v>172411</v>
      </c>
      <c r="F44" s="20">
        <f t="shared" si="4"/>
        <v>11330700.42</v>
      </c>
      <c r="G44" s="20">
        <f t="shared" si="4"/>
        <v>99514</v>
      </c>
      <c r="H44" s="20">
        <f t="shared" si="4"/>
        <v>10095182.960000003</v>
      </c>
      <c r="I44" s="20">
        <f t="shared" si="4"/>
        <v>2422</v>
      </c>
      <c r="J44" s="20">
        <f t="shared" si="4"/>
        <v>12192.39</v>
      </c>
      <c r="K44" s="20">
        <f t="shared" si="4"/>
        <v>3362</v>
      </c>
      <c r="L44" s="20">
        <f t="shared" si="4"/>
        <v>125894.40999999999</v>
      </c>
      <c r="M44" s="20">
        <f t="shared" si="4"/>
        <v>2262883</v>
      </c>
      <c r="N44" s="20">
        <f>SUM(N8:N43)</f>
        <v>36191558.949999996</v>
      </c>
      <c r="O44" s="21">
        <f t="shared" si="0"/>
        <v>1400294</v>
      </c>
      <c r="P44" s="21">
        <f>(D44+F44+H44+J44+L44)</f>
        <v>32524333.739999998</v>
      </c>
      <c r="Q44" s="21">
        <f>O44*100/M44</f>
        <v>61.880972193436428</v>
      </c>
      <c r="R44" s="21">
        <f t="shared" ref="R44" si="5">P44*100/N44</f>
        <v>89.867180866493186</v>
      </c>
    </row>
    <row r="45" spans="1:18" x14ac:dyDescent="0.2">
      <c r="R45" s="3"/>
    </row>
  </sheetData>
  <mergeCells count="11">
    <mergeCell ref="A1:R1"/>
    <mergeCell ref="A2:R2"/>
    <mergeCell ref="A4:A6"/>
    <mergeCell ref="B4:B6"/>
    <mergeCell ref="C4:D5"/>
    <mergeCell ref="E4:F5"/>
    <mergeCell ref="G4:H5"/>
    <mergeCell ref="I4:J5"/>
    <mergeCell ref="K4:L5"/>
    <mergeCell ref="N4:R5"/>
    <mergeCell ref="A3:R3"/>
  </mergeCells>
  <printOptions horizontalCentered="1"/>
  <pageMargins left="0.511811023622047" right="0.511811023622047" top="0.5" bottom="0.23622047244094499" header="0.25" footer="0.23622047244094499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Bankwise</vt:lpstr>
      <vt:lpstr>Districtwise</vt:lpstr>
      <vt:lpstr>Bankwise!Print_Area</vt:lpstr>
      <vt:lpstr>Districtwise!Print_Area</vt:lpstr>
      <vt:lpstr>Bankwise!Print_Titles</vt:lpstr>
      <vt:lpstr>Districtwise!Print_Titles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A.R.Teke</dc:creator>
  <cp:lastModifiedBy>A.R.Teke</cp:lastModifiedBy>
  <cp:lastPrinted>2024-02-06T12:04:54Z</cp:lastPrinted>
  <dcterms:created xsi:type="dcterms:W3CDTF">2021-05-20T06:26:14Z</dcterms:created>
  <dcterms:modified xsi:type="dcterms:W3CDTF">2024-02-07T06:26:17Z</dcterms:modified>
</cp:coreProperties>
</file>