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Dist wise LBR" sheetId="1" r:id="rId1"/>
    <sheet name="Bank wise LBR" sheetId="2" r:id="rId2"/>
    <sheet name="agency wise acp jun 13" sheetId="3" r:id="rId3"/>
  </sheets>
  <definedNames>
    <definedName name="_xlnm.Print_Titles" localSheetId="2">'agency wise acp jun 13'!$A:$B</definedName>
  </definedNames>
  <calcPr fullCalcOnLoad="1"/>
</workbook>
</file>

<file path=xl/sharedStrings.xml><?xml version="1.0" encoding="utf-8"?>
<sst xmlns="http://schemas.openxmlformats.org/spreadsheetml/2006/main" count="230" uniqueCount="123">
  <si>
    <t>Targets and Achievements under  Annual Credit Plan for the Year 2013-2014</t>
  </si>
  <si>
    <t>District wise Position as on 30.06.13</t>
  </si>
  <si>
    <t>Rs in Lakh</t>
  </si>
  <si>
    <t>Sr. No</t>
  </si>
  <si>
    <t>District</t>
  </si>
  <si>
    <t>AGRI. &amp; ALLIED</t>
  </si>
  <si>
    <t>Of Which Crop Loan</t>
  </si>
  <si>
    <t>NFS TOTAL</t>
  </si>
  <si>
    <t>OPS TOTAL</t>
  </si>
  <si>
    <t>NFS OPS TOTAL</t>
  </si>
  <si>
    <t>TOTAL PRIORITY</t>
  </si>
  <si>
    <t>NPS TOTAL</t>
  </si>
  <si>
    <t>TOTAL PLAN</t>
  </si>
  <si>
    <t>WORK CODE</t>
  </si>
  <si>
    <t>Target</t>
  </si>
  <si>
    <t>Achmnt</t>
  </si>
  <si>
    <t>%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</si>
  <si>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</si>
  <si>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</si>
  <si>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</si>
  <si>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</si>
  <si>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</si>
  <si>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</si>
  <si>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</si>
  <si>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</si>
  <si>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</si>
  <si>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</si>
  <si>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</si>
  <si>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</si>
  <si>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</si>
  <si>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</si>
  <si>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</si>
  <si>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</si>
  <si>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</si>
  <si>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</si>
  <si>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</si>
  <si>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</si>
  <si>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</si>
  <si>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</si>
  <si>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</si>
  <si>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</si>
  <si>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</si>
  <si>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</si>
  <si>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</si>
  <si>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</si>
  <si>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</si>
  <si>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</si>
  <si>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</si>
  <si>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</si>
  <si>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</si>
  <si>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Total</t>
  </si>
  <si>
    <t xml:space="preserve">Bank wise Position as on 30.06.13                                                                                                                                                                                                                              </t>
  </si>
  <si>
    <t>SR 
No</t>
  </si>
  <si>
    <t>Bank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</si>
  <si>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</si>
  <si>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</si>
  <si>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</si>
  <si>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</si>
  <si>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</si>
  <si>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</si>
  <si>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</si>
  <si>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</si>
  <si>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</si>
  <si>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</si>
  <si>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</si>
  <si>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</si>
  <si>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</si>
  <si>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</si>
  <si>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</si>
  <si>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</si>
  <si>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</si>
  <si>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</si>
  <si>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</si>
  <si>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</si>
  <si>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</si>
  <si>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</si>
  <si>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PSBs</t>
  </si>
  <si>
    <t>Axis Bank</t>
  </si>
  <si>
    <t>Federal Bank</t>
  </si>
  <si>
    <t>HDFC Bank</t>
  </si>
  <si>
    <t>ICICI Bank</t>
  </si>
  <si>
    <t>ING Vysya Bank</t>
  </si>
  <si>
    <t>Karnataka Bank Ltd.</t>
  </si>
  <si>
    <t>Ratnakar Bank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</si>
  <si>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</si>
  <si>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</si>
  <si>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</si>
  <si>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</si>
  <si>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</si>
  <si>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</si>
  <si>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</si>
  <si>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</si>
  <si>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</si>
  <si>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</si>
  <si>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</si>
  <si>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</si>
  <si>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</si>
  <si>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</si>
  <si>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</si>
  <si>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</si>
  <si>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J &amp; K Bank</t>
  </si>
  <si>
    <t>Catholic Syrian Bank</t>
  </si>
  <si>
    <t>State Bank of Patiala</t>
  </si>
  <si>
    <t>Development Credit Bank</t>
  </si>
  <si>
    <t>State Bank of Mysore</t>
  </si>
  <si>
    <t>City Union</t>
  </si>
  <si>
    <t>Karur Vysya</t>
  </si>
  <si>
    <t>IndusInd</t>
  </si>
  <si>
    <t>Yes Bank</t>
  </si>
  <si>
    <t>Agency wise and Sector wise Disbursementunder ACP 2013-14 as on 30.06.2013 for Maharashtra State</t>
  </si>
  <si>
    <t>Rs. in lakh</t>
  </si>
  <si>
    <t>Sr. No.</t>
  </si>
  <si>
    <t>Total Agriculture</t>
  </si>
  <si>
    <t>of wbich Crop Loan</t>
  </si>
  <si>
    <t>NFS</t>
  </si>
  <si>
    <t>OPS</t>
  </si>
  <si>
    <t>Total Priority</t>
  </si>
  <si>
    <t>Non Priority</t>
  </si>
  <si>
    <t>Total Plan</t>
  </si>
  <si>
    <t>SCBs</t>
  </si>
  <si>
    <t>RRBs</t>
  </si>
  <si>
    <t>Coop</t>
  </si>
  <si>
    <t xml:space="preserve">Total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</si>
</sst>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2" xfId="0" applyNumberFormat="1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 shrinkToFit="1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1" fontId="22" fillId="0" borderId="10" xfId="0" applyNumberFormat="1" applyFont="1" applyFill="1" applyBorder="1" applyAlignment="1" applyProtection="1">
      <alignment vertical="center"/>
      <protection hidden="1"/>
    </xf>
    <xf numFmtId="1" fontId="22" fillId="0" borderId="12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1" fontId="22" fillId="22" borderId="1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" fontId="23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22" borderId="10" xfId="0" applyFill="1" applyBorder="1" applyAlignment="1" applyProtection="1">
      <alignment horizontal="center"/>
      <protection hidden="1"/>
    </xf>
    <xf numFmtId="0" fontId="22" fillId="22" borderId="14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22" fillId="4" borderId="10" xfId="0" applyFont="1" applyFill="1" applyBorder="1" applyAlignment="1" applyProtection="1">
      <alignment horizontal="center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1" fontId="22" fillId="4" borderId="10" xfId="0" applyNumberFormat="1" applyFont="1" applyFill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22" fillId="22" borderId="10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22" fillId="4" borderId="14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0" fontId="22" fillId="22" borderId="14" xfId="0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/>
      <protection hidden="1"/>
    </xf>
    <xf numFmtId="1" fontId="22" fillId="0" borderId="10" xfId="0" applyNumberFormat="1" applyFont="1" applyBorder="1" applyAlignment="1" applyProtection="1">
      <alignment vertical="center"/>
      <protection hidden="1"/>
    </xf>
    <xf numFmtId="2" fontId="20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1" fillId="24" borderId="17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"/>
    </sheetView>
  </sheetViews>
  <sheetFormatPr defaultColWidth="9.140625" defaultRowHeight="12.75"/>
  <cols>
    <col min="1" max="1" width="5.421875" style="16" customWidth="1"/>
    <col min="2" max="2" width="14.421875" style="16" bestFit="1" customWidth="1"/>
    <col min="3" max="4" width="9.7109375" style="16" customWidth="1"/>
    <col min="5" max="5" width="5.7109375" style="16" customWidth="1"/>
    <col min="6" max="7" width="8.7109375" style="16" customWidth="1"/>
    <col min="8" max="8" width="5.7109375" style="16" customWidth="1"/>
    <col min="9" max="10" width="9.7109375" style="16" customWidth="1"/>
    <col min="11" max="11" width="5.7109375" style="16" customWidth="1"/>
    <col min="12" max="13" width="9.7109375" style="16" customWidth="1"/>
    <col min="14" max="14" width="5.7109375" style="16" customWidth="1"/>
    <col min="15" max="15" width="10.7109375" style="16" hidden="1" customWidth="1"/>
    <col min="16" max="17" width="10.7109375" style="16" customWidth="1"/>
    <col min="18" max="18" width="5.7109375" style="16" customWidth="1"/>
    <col min="19" max="20" width="9.7109375" style="16" customWidth="1"/>
    <col min="21" max="21" width="5.7109375" style="16" customWidth="1"/>
    <col min="22" max="23" width="10.7109375" style="16" customWidth="1"/>
    <col min="24" max="24" width="5.7109375" style="16" customWidth="1"/>
    <col min="25" max="25" width="0" style="16" hidden="1" customWidth="1"/>
    <col min="26" max="16384" width="9.140625" style="16" customWidth="1"/>
  </cols>
  <sheetData>
    <row r="1" spans="1:25" ht="1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1"/>
      <c r="Y1" s="1"/>
    </row>
    <row r="2" spans="1:25" ht="1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"/>
      <c r="Y2" s="1"/>
    </row>
    <row r="3" spans="1:25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60" t="s">
        <v>2</v>
      </c>
      <c r="W3" s="60"/>
      <c r="X3" s="1"/>
      <c r="Y3" s="1"/>
    </row>
    <row r="4" spans="1:25" ht="12.75" customHeight="1">
      <c r="A4" s="53" t="s">
        <v>3</v>
      </c>
      <c r="B4" s="53" t="s">
        <v>4</v>
      </c>
      <c r="C4" s="53" t="s">
        <v>5</v>
      </c>
      <c r="D4" s="54"/>
      <c r="E4" s="54"/>
      <c r="F4" s="53" t="s">
        <v>6</v>
      </c>
      <c r="G4" s="54"/>
      <c r="H4" s="54"/>
      <c r="I4" s="53" t="s">
        <v>7</v>
      </c>
      <c r="J4" s="54"/>
      <c r="K4" s="54"/>
      <c r="L4" s="53" t="s">
        <v>8</v>
      </c>
      <c r="M4" s="54"/>
      <c r="N4" s="54"/>
      <c r="O4" s="53" t="s">
        <v>9</v>
      </c>
      <c r="P4" s="53" t="s">
        <v>10</v>
      </c>
      <c r="Q4" s="54"/>
      <c r="R4" s="54"/>
      <c r="S4" s="53" t="s">
        <v>11</v>
      </c>
      <c r="T4" s="54"/>
      <c r="U4" s="54"/>
      <c r="V4" s="53" t="s">
        <v>12</v>
      </c>
      <c r="W4" s="54"/>
      <c r="X4" s="54"/>
      <c r="Y4" s="55" t="s">
        <v>13</v>
      </c>
    </row>
    <row r="5" spans="1:25" ht="12.75">
      <c r="A5" s="53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3"/>
      <c r="P5" s="54"/>
      <c r="Q5" s="54"/>
      <c r="R5" s="54"/>
      <c r="S5" s="54"/>
      <c r="T5" s="54"/>
      <c r="U5" s="54"/>
      <c r="V5" s="54"/>
      <c r="W5" s="54"/>
      <c r="X5" s="54"/>
      <c r="Y5" s="56"/>
    </row>
    <row r="6" spans="1:25" ht="23.25" customHeight="1">
      <c r="A6" s="53"/>
      <c r="B6" s="53"/>
      <c r="C6" s="2" t="s">
        <v>14</v>
      </c>
      <c r="D6" s="2" t="s">
        <v>15</v>
      </c>
      <c r="E6" s="2" t="s">
        <v>16</v>
      </c>
      <c r="F6" s="2" t="s">
        <v>14</v>
      </c>
      <c r="G6" s="2" t="s">
        <v>15</v>
      </c>
      <c r="H6" s="2" t="s">
        <v>16</v>
      </c>
      <c r="I6" s="2" t="s">
        <v>14</v>
      </c>
      <c r="J6" s="2" t="s">
        <v>15</v>
      </c>
      <c r="K6" s="2" t="s">
        <v>16</v>
      </c>
      <c r="L6" s="2" t="s">
        <v>14</v>
      </c>
      <c r="M6" s="2" t="s">
        <v>15</v>
      </c>
      <c r="N6" s="2" t="s">
        <v>16</v>
      </c>
      <c r="O6" s="2"/>
      <c r="P6" s="2" t="s">
        <v>14</v>
      </c>
      <c r="Q6" s="2" t="s">
        <v>15</v>
      </c>
      <c r="R6" s="2" t="s">
        <v>16</v>
      </c>
      <c r="S6" s="2" t="s">
        <v>14</v>
      </c>
      <c r="T6" s="2" t="s">
        <v>15</v>
      </c>
      <c r="U6" s="2" t="s">
        <v>16</v>
      </c>
      <c r="V6" s="2" t="s">
        <v>14</v>
      </c>
      <c r="W6" s="2" t="s">
        <v>15</v>
      </c>
      <c r="X6" s="2" t="s">
        <v>16</v>
      </c>
      <c r="Y6" s="3"/>
    </row>
    <row r="7" spans="1:25" ht="18.75" customHeight="1">
      <c r="A7" s="4">
        <v>1</v>
      </c>
      <c r="B7" s="5" t="s">
        <v>17</v>
      </c>
      <c r="C7" s="6">
        <v>387750.4990093373</v>
      </c>
      <c r="D7" s="6">
        <v>65723.39</v>
      </c>
      <c r="E7" s="6">
        <f aca="true" t="shared" si="0" ref="E7:E40">D7*100/C7</f>
        <v>16.94991758048449</v>
      </c>
      <c r="F7" s="6">
        <v>241648.46363867683</v>
      </c>
      <c r="G7" s="6">
        <v>58059.49</v>
      </c>
      <c r="H7" s="6">
        <f aca="true" t="shared" si="1" ref="H7:H40">G7*100/F7</f>
        <v>24.026426291214932</v>
      </c>
      <c r="I7" s="6">
        <v>56182.95356311668</v>
      </c>
      <c r="J7" s="6">
        <v>10712.52</v>
      </c>
      <c r="K7" s="6">
        <f aca="true" t="shared" si="2" ref="K7:K40">J7*100/I7</f>
        <v>19.067206902829366</v>
      </c>
      <c r="L7" s="6">
        <v>109417.01594983359</v>
      </c>
      <c r="M7" s="6">
        <v>6156.37</v>
      </c>
      <c r="N7" s="6">
        <f aca="true" t="shared" si="3" ref="N7:N40">M7*100/L7</f>
        <v>5.626519738778677</v>
      </c>
      <c r="O7" s="6"/>
      <c r="P7" s="6">
        <f aca="true" t="shared" si="4" ref="P7:P39">C7+I7+L7</f>
        <v>553350.4685222876</v>
      </c>
      <c r="Q7" s="6">
        <f aca="true" t="shared" si="5" ref="Q7:Q39">D7+J7+M7</f>
        <v>82592.28</v>
      </c>
      <c r="R7" s="6">
        <f aca="true" t="shared" si="6" ref="R7:R40">Q7*100/P7</f>
        <v>14.925853450627988</v>
      </c>
      <c r="S7" s="6">
        <v>151193</v>
      </c>
      <c r="T7" s="6">
        <v>12212.91</v>
      </c>
      <c r="U7" s="6">
        <f aca="true" t="shared" si="7" ref="U7:U40">T7*100/S7</f>
        <v>8.07769539595087</v>
      </c>
      <c r="V7" s="6">
        <f aca="true" t="shared" si="8" ref="V7:V39">P7+S7</f>
        <v>704543.4685222876</v>
      </c>
      <c r="W7" s="6">
        <f aca="true" t="shared" si="9" ref="W7:W39">Q7+T7</f>
        <v>94805.19</v>
      </c>
      <c r="X7" s="6">
        <f aca="true" t="shared" si="10" ref="X7:X40">W7*100/V7</f>
        <v>13.456258447593703</v>
      </c>
      <c r="Y7" s="7">
        <v>0</v>
      </c>
    </row>
    <row r="8" spans="1:25" ht="18.75" customHeight="1">
      <c r="A8" s="4">
        <v>2</v>
      </c>
      <c r="B8" s="5" t="s">
        <v>18</v>
      </c>
      <c r="C8" s="6">
        <v>89174.7001962091</v>
      </c>
      <c r="D8" s="6">
        <v>20947.08</v>
      </c>
      <c r="E8" s="6">
        <f t="shared" si="0"/>
        <v>23.489935995198874</v>
      </c>
      <c r="F8" s="6">
        <v>62768.66681255556</v>
      </c>
      <c r="G8" s="6">
        <v>19189.13</v>
      </c>
      <c r="H8" s="6">
        <f t="shared" si="1"/>
        <v>30.571192562212605</v>
      </c>
      <c r="I8" s="6">
        <v>16981.311046847066</v>
      </c>
      <c r="J8" s="6">
        <v>599.87</v>
      </c>
      <c r="K8" s="6">
        <f t="shared" si="2"/>
        <v>3.5325305469354698</v>
      </c>
      <c r="L8" s="6">
        <v>27556.08040422454</v>
      </c>
      <c r="M8" s="6">
        <v>6679</v>
      </c>
      <c r="N8" s="6">
        <f t="shared" si="3"/>
        <v>24.23784479514025</v>
      </c>
      <c r="O8" s="6"/>
      <c r="P8" s="6">
        <f t="shared" si="4"/>
        <v>133712.0916472807</v>
      </c>
      <c r="Q8" s="6">
        <f t="shared" si="5"/>
        <v>28225.95</v>
      </c>
      <c r="R8" s="6">
        <f t="shared" si="6"/>
        <v>21.10949701875674</v>
      </c>
      <c r="S8" s="6">
        <v>11038.49</v>
      </c>
      <c r="T8" s="6">
        <v>6179.28</v>
      </c>
      <c r="U8" s="6">
        <f t="shared" si="7"/>
        <v>55.9793957325685</v>
      </c>
      <c r="V8" s="6">
        <f t="shared" si="8"/>
        <v>144750.5816472807</v>
      </c>
      <c r="W8" s="6">
        <f t="shared" si="9"/>
        <v>34405.23</v>
      </c>
      <c r="X8" s="6">
        <f t="shared" si="10"/>
        <v>23.7686298793856</v>
      </c>
      <c r="Y8" s="7">
        <v>8.2</v>
      </c>
    </row>
    <row r="9" spans="1:25" ht="18.75" customHeight="1">
      <c r="A9" s="4">
        <v>3</v>
      </c>
      <c r="B9" s="5" t="s">
        <v>19</v>
      </c>
      <c r="C9" s="6">
        <v>196156.7961032276</v>
      </c>
      <c r="D9" s="6">
        <v>15566.95</v>
      </c>
      <c r="E9" s="6">
        <f t="shared" si="0"/>
        <v>7.935972808103925</v>
      </c>
      <c r="F9" s="6">
        <v>172145.88598455518</v>
      </c>
      <c r="G9" s="6">
        <v>15011.22</v>
      </c>
      <c r="H9" s="6">
        <f t="shared" si="1"/>
        <v>8.720057359573959</v>
      </c>
      <c r="I9" s="6">
        <v>10897.479149286313</v>
      </c>
      <c r="J9" s="6">
        <v>320.22</v>
      </c>
      <c r="K9" s="6">
        <f t="shared" si="2"/>
        <v>2.9384777489661134</v>
      </c>
      <c r="L9" s="6">
        <v>28484.93964375144</v>
      </c>
      <c r="M9" s="6">
        <v>8103.84</v>
      </c>
      <c r="N9" s="6">
        <f t="shared" si="3"/>
        <v>28.449560017859078</v>
      </c>
      <c r="O9" s="6"/>
      <c r="P9" s="6">
        <f t="shared" si="4"/>
        <v>235539.21489626536</v>
      </c>
      <c r="Q9" s="6">
        <f t="shared" si="5"/>
        <v>23991.010000000002</v>
      </c>
      <c r="R9" s="6">
        <f t="shared" si="6"/>
        <v>10.185569316160777</v>
      </c>
      <c r="S9" s="6">
        <v>15083.584999999997</v>
      </c>
      <c r="T9" s="6">
        <v>4097.95</v>
      </c>
      <c r="U9" s="6">
        <f t="shared" si="7"/>
        <v>27.168275976831772</v>
      </c>
      <c r="V9" s="6">
        <f t="shared" si="8"/>
        <v>250622.79989626535</v>
      </c>
      <c r="W9" s="6">
        <f t="shared" si="9"/>
        <v>28088.960000000003</v>
      </c>
      <c r="X9" s="6">
        <f t="shared" si="10"/>
        <v>11.207663473405546</v>
      </c>
      <c r="Y9" s="7">
        <v>0</v>
      </c>
    </row>
    <row r="10" spans="1:25" ht="18.75" customHeight="1">
      <c r="A10" s="4">
        <v>4</v>
      </c>
      <c r="B10" s="5" t="s">
        <v>20</v>
      </c>
      <c r="C10" s="6">
        <v>137609.52651900955</v>
      </c>
      <c r="D10" s="6">
        <v>31601.95</v>
      </c>
      <c r="E10" s="6">
        <f t="shared" si="0"/>
        <v>22.96494348858505</v>
      </c>
      <c r="F10" s="6">
        <v>81889.71353836702</v>
      </c>
      <c r="G10" s="6">
        <v>23504.54</v>
      </c>
      <c r="H10" s="6">
        <f t="shared" si="1"/>
        <v>28.702677032796846</v>
      </c>
      <c r="I10" s="6">
        <v>94186.70807922372</v>
      </c>
      <c r="J10" s="6">
        <v>35746.03</v>
      </c>
      <c r="K10" s="6">
        <f t="shared" si="2"/>
        <v>37.95230848277739</v>
      </c>
      <c r="L10" s="6">
        <v>89832.16853752965</v>
      </c>
      <c r="M10" s="6">
        <v>15226.11</v>
      </c>
      <c r="N10" s="6">
        <f t="shared" si="3"/>
        <v>16.949507340055927</v>
      </c>
      <c r="O10" s="6"/>
      <c r="P10" s="6">
        <f t="shared" si="4"/>
        <v>321628.4031357629</v>
      </c>
      <c r="Q10" s="6">
        <f t="shared" si="5"/>
        <v>82574.09</v>
      </c>
      <c r="R10" s="6">
        <f t="shared" si="6"/>
        <v>25.67375554986186</v>
      </c>
      <c r="S10" s="6">
        <v>56400.11</v>
      </c>
      <c r="T10" s="6">
        <v>59643.35</v>
      </c>
      <c r="U10" s="6">
        <f t="shared" si="7"/>
        <v>105.75041431656783</v>
      </c>
      <c r="V10" s="6">
        <f t="shared" si="8"/>
        <v>378028.5131357629</v>
      </c>
      <c r="W10" s="6">
        <f t="shared" si="9"/>
        <v>142217.44</v>
      </c>
      <c r="X10" s="6">
        <f t="shared" si="10"/>
        <v>37.62082357764503</v>
      </c>
      <c r="Y10" s="7">
        <v>0</v>
      </c>
    </row>
    <row r="11" spans="1:25" ht="18.75" customHeight="1">
      <c r="A11" s="4">
        <v>5</v>
      </c>
      <c r="B11" s="5" t="s">
        <v>21</v>
      </c>
      <c r="C11" s="6">
        <v>147860.8502512654</v>
      </c>
      <c r="D11" s="6">
        <v>45780.34</v>
      </c>
      <c r="E11" s="6">
        <f t="shared" si="0"/>
        <v>30.96177245173674</v>
      </c>
      <c r="F11" s="6">
        <v>131967.25234753505</v>
      </c>
      <c r="G11" s="6">
        <v>44838.89</v>
      </c>
      <c r="H11" s="6">
        <f t="shared" si="1"/>
        <v>33.97728542677923</v>
      </c>
      <c r="I11" s="6">
        <v>6647.621873175807</v>
      </c>
      <c r="J11" s="6">
        <v>1603.98</v>
      </c>
      <c r="K11" s="6">
        <f t="shared" si="2"/>
        <v>24.128628712657527</v>
      </c>
      <c r="L11" s="6">
        <v>26444.283124475096</v>
      </c>
      <c r="M11" s="6">
        <v>4607.09</v>
      </c>
      <c r="N11" s="6">
        <f t="shared" si="3"/>
        <v>17.421875186837564</v>
      </c>
      <c r="O11" s="6"/>
      <c r="P11" s="6">
        <f t="shared" si="4"/>
        <v>180952.7552489163</v>
      </c>
      <c r="Q11" s="6">
        <f t="shared" si="5"/>
        <v>51991.41</v>
      </c>
      <c r="R11" s="6">
        <f t="shared" si="6"/>
        <v>28.732035568334553</v>
      </c>
      <c r="S11" s="6">
        <v>0</v>
      </c>
      <c r="T11" s="6">
        <v>1176.68</v>
      </c>
      <c r="U11" s="8" t="e">
        <f t="shared" si="7"/>
        <v>#DIV/0!</v>
      </c>
      <c r="V11" s="6">
        <f t="shared" si="8"/>
        <v>180952.7552489163</v>
      </c>
      <c r="W11" s="6">
        <f t="shared" si="9"/>
        <v>53168.090000000004</v>
      </c>
      <c r="X11" s="6">
        <f t="shared" si="10"/>
        <v>29.38230474958099</v>
      </c>
      <c r="Y11" s="7">
        <v>0</v>
      </c>
    </row>
    <row r="12" spans="1:25" ht="18.75" customHeight="1">
      <c r="A12" s="4">
        <v>6</v>
      </c>
      <c r="B12" s="5" t="s">
        <v>22</v>
      </c>
      <c r="C12" s="6">
        <v>45054.703075939</v>
      </c>
      <c r="D12" s="6">
        <v>12437.51</v>
      </c>
      <c r="E12" s="6">
        <f t="shared" si="0"/>
        <v>27.60535338350087</v>
      </c>
      <c r="F12" s="6">
        <v>40596.293292813556</v>
      </c>
      <c r="G12" s="6">
        <v>12196.96</v>
      </c>
      <c r="H12" s="6">
        <f t="shared" si="1"/>
        <v>30.044516409480007</v>
      </c>
      <c r="I12" s="6">
        <v>13365.815250876241</v>
      </c>
      <c r="J12" s="6">
        <v>2436.88</v>
      </c>
      <c r="K12" s="6">
        <f t="shared" si="2"/>
        <v>18.232183778241602</v>
      </c>
      <c r="L12" s="6">
        <v>11499.33247822684</v>
      </c>
      <c r="M12" s="6">
        <v>1075.74</v>
      </c>
      <c r="N12" s="6">
        <f t="shared" si="3"/>
        <v>9.354803872632054</v>
      </c>
      <c r="O12" s="6"/>
      <c r="P12" s="6">
        <f t="shared" si="4"/>
        <v>69919.85080504208</v>
      </c>
      <c r="Q12" s="6">
        <f t="shared" si="5"/>
        <v>15950.13</v>
      </c>
      <c r="R12" s="6">
        <f t="shared" si="6"/>
        <v>22.812019499975534</v>
      </c>
      <c r="S12" s="6">
        <v>10000</v>
      </c>
      <c r="T12" s="6">
        <v>1727.66</v>
      </c>
      <c r="U12" s="6">
        <f t="shared" si="7"/>
        <v>17.2766</v>
      </c>
      <c r="V12" s="6">
        <f t="shared" si="8"/>
        <v>79919.85080504208</v>
      </c>
      <c r="W12" s="6">
        <f t="shared" si="9"/>
        <v>17677.79</v>
      </c>
      <c r="X12" s="6">
        <f t="shared" si="10"/>
        <v>22.119398149432886</v>
      </c>
      <c r="Y12" s="7">
        <v>4.51</v>
      </c>
    </row>
    <row r="13" spans="1:25" ht="18.75" customHeight="1">
      <c r="A13" s="4">
        <v>7</v>
      </c>
      <c r="B13" s="5" t="s">
        <v>23</v>
      </c>
      <c r="C13" s="6">
        <v>114202.27291479945</v>
      </c>
      <c r="D13" s="6">
        <v>32579.72</v>
      </c>
      <c r="E13" s="6">
        <f t="shared" si="0"/>
        <v>28.5280836961153</v>
      </c>
      <c r="F13" s="6">
        <v>95506.21067567795</v>
      </c>
      <c r="G13" s="6">
        <v>27420.93</v>
      </c>
      <c r="H13" s="6">
        <f t="shared" si="1"/>
        <v>28.711148527415233</v>
      </c>
      <c r="I13" s="6">
        <v>5490.676905059959</v>
      </c>
      <c r="J13" s="6">
        <v>1324.36</v>
      </c>
      <c r="K13" s="6">
        <f t="shared" si="2"/>
        <v>24.120159005887416</v>
      </c>
      <c r="L13" s="6">
        <v>14399.255050463315</v>
      </c>
      <c r="M13" s="6">
        <v>9411.33</v>
      </c>
      <c r="N13" s="6">
        <f t="shared" si="3"/>
        <v>65.35983956820863</v>
      </c>
      <c r="O13" s="6"/>
      <c r="P13" s="6">
        <f t="shared" si="4"/>
        <v>134092.20487032272</v>
      </c>
      <c r="Q13" s="6">
        <f t="shared" si="5"/>
        <v>43315.41</v>
      </c>
      <c r="R13" s="6">
        <f t="shared" si="6"/>
        <v>32.302705471872336</v>
      </c>
      <c r="S13" s="6">
        <v>6375</v>
      </c>
      <c r="T13" s="6">
        <v>5992.01</v>
      </c>
      <c r="U13" s="6">
        <f t="shared" si="7"/>
        <v>93.99231372549019</v>
      </c>
      <c r="V13" s="6">
        <f t="shared" si="8"/>
        <v>140467.20487032272</v>
      </c>
      <c r="W13" s="6">
        <f t="shared" si="9"/>
        <v>49307.420000000006</v>
      </c>
      <c r="X13" s="6">
        <f t="shared" si="10"/>
        <v>35.10244262745877</v>
      </c>
      <c r="Y13" s="7">
        <v>33.93</v>
      </c>
    </row>
    <row r="14" spans="1:25" ht="18.75" customHeight="1">
      <c r="A14" s="4">
        <v>8</v>
      </c>
      <c r="B14" s="5" t="s">
        <v>24</v>
      </c>
      <c r="C14" s="6">
        <v>63085.215267506275</v>
      </c>
      <c r="D14" s="6">
        <v>23152.76</v>
      </c>
      <c r="E14" s="6">
        <f t="shared" si="0"/>
        <v>36.7007703814961</v>
      </c>
      <c r="F14" s="6">
        <v>46832.46114066133</v>
      </c>
      <c r="G14" s="6">
        <v>22496.61</v>
      </c>
      <c r="H14" s="6">
        <f t="shared" si="1"/>
        <v>48.03636078922142</v>
      </c>
      <c r="I14" s="6">
        <v>9356.487689049196</v>
      </c>
      <c r="J14" s="6">
        <v>989.96</v>
      </c>
      <c r="K14" s="6">
        <f t="shared" si="2"/>
        <v>10.580466013530334</v>
      </c>
      <c r="L14" s="6">
        <v>44504.68519541767</v>
      </c>
      <c r="M14" s="6">
        <v>1955.63</v>
      </c>
      <c r="N14" s="6">
        <f t="shared" si="3"/>
        <v>4.394211511468813</v>
      </c>
      <c r="O14" s="6"/>
      <c r="P14" s="6">
        <f t="shared" si="4"/>
        <v>116946.38815197314</v>
      </c>
      <c r="Q14" s="6">
        <f t="shared" si="5"/>
        <v>26098.350000000002</v>
      </c>
      <c r="R14" s="6">
        <f t="shared" si="6"/>
        <v>22.316507942156285</v>
      </c>
      <c r="S14" s="6">
        <v>17643.7</v>
      </c>
      <c r="T14" s="6">
        <v>5982.54</v>
      </c>
      <c r="U14" s="6">
        <f t="shared" si="7"/>
        <v>33.907513730113294</v>
      </c>
      <c r="V14" s="6">
        <f t="shared" si="8"/>
        <v>134590.08815197315</v>
      </c>
      <c r="W14" s="6">
        <f t="shared" si="9"/>
        <v>32080.890000000003</v>
      </c>
      <c r="X14" s="6">
        <f t="shared" si="10"/>
        <v>23.835997464966134</v>
      </c>
      <c r="Y14" s="7">
        <v>0</v>
      </c>
    </row>
    <row r="15" spans="1:25" ht="18.75" customHeight="1">
      <c r="A15" s="4">
        <v>9</v>
      </c>
      <c r="B15" s="5" t="s">
        <v>25</v>
      </c>
      <c r="C15" s="6">
        <v>104010.13912017495</v>
      </c>
      <c r="D15" s="6">
        <v>13519.16</v>
      </c>
      <c r="E15" s="6">
        <f t="shared" si="0"/>
        <v>12.99792511995369</v>
      </c>
      <c r="F15" s="6">
        <v>72572.62995392882</v>
      </c>
      <c r="G15" s="6">
        <v>12678.89</v>
      </c>
      <c r="H15" s="6">
        <f t="shared" si="1"/>
        <v>17.470622200199887</v>
      </c>
      <c r="I15" s="6">
        <v>19717.250658092627</v>
      </c>
      <c r="J15" s="6">
        <v>127.13</v>
      </c>
      <c r="K15" s="6">
        <f t="shared" si="2"/>
        <v>0.6447653489043694</v>
      </c>
      <c r="L15" s="6">
        <v>28668.88126208117</v>
      </c>
      <c r="M15" s="6">
        <v>425.69</v>
      </c>
      <c r="N15" s="6">
        <f t="shared" si="3"/>
        <v>1.4848504066429613</v>
      </c>
      <c r="O15" s="6"/>
      <c r="P15" s="6">
        <f t="shared" si="4"/>
        <v>152396.27104034874</v>
      </c>
      <c r="Q15" s="6">
        <f t="shared" si="5"/>
        <v>14071.98</v>
      </c>
      <c r="R15" s="6">
        <f t="shared" si="6"/>
        <v>9.233808612203033</v>
      </c>
      <c r="S15" s="6">
        <v>7543</v>
      </c>
      <c r="T15" s="6">
        <v>273.82</v>
      </c>
      <c r="U15" s="6">
        <f t="shared" si="7"/>
        <v>3.630120641654514</v>
      </c>
      <c r="V15" s="6">
        <f t="shared" si="8"/>
        <v>159939.27104034874</v>
      </c>
      <c r="W15" s="6">
        <f t="shared" si="9"/>
        <v>14345.8</v>
      </c>
      <c r="X15" s="6">
        <f t="shared" si="10"/>
        <v>8.969529438696084</v>
      </c>
      <c r="Y15" s="7">
        <v>0</v>
      </c>
    </row>
    <row r="16" spans="1:25" ht="18.75" customHeight="1">
      <c r="A16" s="4">
        <v>10</v>
      </c>
      <c r="B16" s="5" t="s">
        <v>26</v>
      </c>
      <c r="C16" s="6">
        <v>15742.00468918351</v>
      </c>
      <c r="D16" s="6">
        <v>3350.43</v>
      </c>
      <c r="E16" s="6">
        <f t="shared" si="0"/>
        <v>21.28337569548632</v>
      </c>
      <c r="F16" s="6">
        <v>11276.750630148197</v>
      </c>
      <c r="G16" s="6">
        <v>3302.16</v>
      </c>
      <c r="H16" s="6">
        <f t="shared" si="1"/>
        <v>29.282903455998515</v>
      </c>
      <c r="I16" s="6">
        <v>6789.83414744513</v>
      </c>
      <c r="J16" s="6">
        <v>1231.8</v>
      </c>
      <c r="K16" s="6">
        <f t="shared" si="2"/>
        <v>18.141827521125833</v>
      </c>
      <c r="L16" s="6">
        <v>6481.441942273309</v>
      </c>
      <c r="M16" s="6">
        <v>827.37</v>
      </c>
      <c r="N16" s="6">
        <f t="shared" si="3"/>
        <v>12.765215014944765</v>
      </c>
      <c r="O16" s="6"/>
      <c r="P16" s="6">
        <f t="shared" si="4"/>
        <v>29013.280778901946</v>
      </c>
      <c r="Q16" s="6">
        <f t="shared" si="5"/>
        <v>5409.6</v>
      </c>
      <c r="R16" s="6">
        <f t="shared" si="6"/>
        <v>18.645254362043005</v>
      </c>
      <c r="S16" s="6">
        <v>3000</v>
      </c>
      <c r="T16" s="6">
        <v>1294.43</v>
      </c>
      <c r="U16" s="6">
        <f t="shared" si="7"/>
        <v>43.147666666666666</v>
      </c>
      <c r="V16" s="6">
        <f t="shared" si="8"/>
        <v>32013.280778901946</v>
      </c>
      <c r="W16" s="6">
        <f t="shared" si="9"/>
        <v>6704.030000000001</v>
      </c>
      <c r="X16" s="6">
        <f t="shared" si="10"/>
        <v>20.941402558210246</v>
      </c>
      <c r="Y16" s="7">
        <v>0</v>
      </c>
    </row>
    <row r="17" spans="1:25" ht="18.75" customHeight="1">
      <c r="A17" s="4">
        <v>11</v>
      </c>
      <c r="B17" s="5" t="s">
        <v>27</v>
      </c>
      <c r="C17" s="6">
        <v>26785.292392519696</v>
      </c>
      <c r="D17" s="6">
        <v>850.67</v>
      </c>
      <c r="E17" s="6">
        <f t="shared" si="0"/>
        <v>3.175884689007785</v>
      </c>
      <c r="F17" s="6">
        <v>19127.6092741637</v>
      </c>
      <c r="G17" s="6">
        <v>657.76</v>
      </c>
      <c r="H17" s="6">
        <f t="shared" si="1"/>
        <v>3.4387988094699233</v>
      </c>
      <c r="I17" s="6">
        <v>6605.920529593072</v>
      </c>
      <c r="J17" s="6">
        <v>815.89</v>
      </c>
      <c r="K17" s="6">
        <f t="shared" si="2"/>
        <v>12.350890331559274</v>
      </c>
      <c r="L17" s="6">
        <v>8272.201627291724</v>
      </c>
      <c r="M17" s="6">
        <v>364.45</v>
      </c>
      <c r="N17" s="6">
        <f t="shared" si="3"/>
        <v>4.405719497909761</v>
      </c>
      <c r="O17" s="6"/>
      <c r="P17" s="6">
        <f t="shared" si="4"/>
        <v>41663.41454940449</v>
      </c>
      <c r="Q17" s="6">
        <f t="shared" si="5"/>
        <v>2031.01</v>
      </c>
      <c r="R17" s="6">
        <f t="shared" si="6"/>
        <v>4.874804482459371</v>
      </c>
      <c r="S17" s="6">
        <v>4972</v>
      </c>
      <c r="T17" s="6">
        <v>101.03</v>
      </c>
      <c r="U17" s="6">
        <f t="shared" si="7"/>
        <v>2.0319790828640385</v>
      </c>
      <c r="V17" s="6">
        <f t="shared" si="8"/>
        <v>46635.41454940449</v>
      </c>
      <c r="W17" s="6">
        <f t="shared" si="9"/>
        <v>2132.04</v>
      </c>
      <c r="X17" s="6">
        <f t="shared" si="10"/>
        <v>4.571718769094173</v>
      </c>
      <c r="Y17" s="7">
        <v>3</v>
      </c>
    </row>
    <row r="18" spans="1:25" ht="18.75" customHeight="1">
      <c r="A18" s="4">
        <v>12</v>
      </c>
      <c r="B18" s="5" t="s">
        <v>28</v>
      </c>
      <c r="C18" s="6">
        <v>54301.230933716666</v>
      </c>
      <c r="D18" s="6">
        <v>17515.92</v>
      </c>
      <c r="E18" s="6">
        <f t="shared" si="0"/>
        <v>32.2569483210813</v>
      </c>
      <c r="F18" s="6">
        <v>45235.5410131694</v>
      </c>
      <c r="G18" s="6">
        <v>17361.23</v>
      </c>
      <c r="H18" s="6">
        <f t="shared" si="1"/>
        <v>38.37962277260182</v>
      </c>
      <c r="I18" s="6">
        <v>2634.6695022527247</v>
      </c>
      <c r="J18" s="6">
        <v>159.6</v>
      </c>
      <c r="K18" s="6">
        <f t="shared" si="2"/>
        <v>6.057685788048065</v>
      </c>
      <c r="L18" s="6">
        <v>7111.81444085247</v>
      </c>
      <c r="M18" s="6">
        <v>1955.51</v>
      </c>
      <c r="N18" s="6">
        <f t="shared" si="3"/>
        <v>27.496639799358984</v>
      </c>
      <c r="O18" s="6"/>
      <c r="P18" s="6">
        <f t="shared" si="4"/>
        <v>64047.71487682186</v>
      </c>
      <c r="Q18" s="6">
        <f t="shared" si="5"/>
        <v>19631.029999999995</v>
      </c>
      <c r="R18" s="6">
        <f t="shared" si="6"/>
        <v>30.650632950379066</v>
      </c>
      <c r="S18" s="6">
        <v>0</v>
      </c>
      <c r="T18" s="6">
        <v>259.61</v>
      </c>
      <c r="U18" s="8" t="e">
        <f t="shared" si="7"/>
        <v>#DIV/0!</v>
      </c>
      <c r="V18" s="6">
        <f t="shared" si="8"/>
        <v>64047.71487682186</v>
      </c>
      <c r="W18" s="6">
        <f t="shared" si="9"/>
        <v>19890.639999999996</v>
      </c>
      <c r="X18" s="6">
        <f t="shared" si="10"/>
        <v>31.055971377361647</v>
      </c>
      <c r="Y18" s="7">
        <v>0</v>
      </c>
    </row>
    <row r="19" spans="1:25" ht="18.75" customHeight="1">
      <c r="A19" s="4">
        <v>13</v>
      </c>
      <c r="B19" s="5" t="s">
        <v>29</v>
      </c>
      <c r="C19" s="6">
        <v>254876.0837838307</v>
      </c>
      <c r="D19" s="6">
        <v>71471.06</v>
      </c>
      <c r="E19" s="6">
        <f t="shared" si="0"/>
        <v>28.041493316657007</v>
      </c>
      <c r="F19" s="6">
        <v>211409.6778547978</v>
      </c>
      <c r="G19" s="6">
        <v>68101.24</v>
      </c>
      <c r="H19" s="6">
        <f t="shared" si="1"/>
        <v>32.21292454112431</v>
      </c>
      <c r="I19" s="6">
        <v>102766.01103571717</v>
      </c>
      <c r="J19" s="6">
        <v>2637.56</v>
      </c>
      <c r="K19" s="6">
        <f t="shared" si="2"/>
        <v>2.5665684338796555</v>
      </c>
      <c r="L19" s="6">
        <v>58305.79724005669</v>
      </c>
      <c r="M19" s="6">
        <v>4293.43</v>
      </c>
      <c r="N19" s="6">
        <f t="shared" si="3"/>
        <v>7.363641701567144</v>
      </c>
      <c r="O19" s="6"/>
      <c r="P19" s="6">
        <f t="shared" si="4"/>
        <v>415947.8920596045</v>
      </c>
      <c r="Q19" s="6">
        <f t="shared" si="5"/>
        <v>78402.04999999999</v>
      </c>
      <c r="R19" s="6">
        <f t="shared" si="6"/>
        <v>18.849007651363486</v>
      </c>
      <c r="S19" s="6">
        <v>10955</v>
      </c>
      <c r="T19" s="6">
        <v>4654.96</v>
      </c>
      <c r="U19" s="6">
        <f t="shared" si="7"/>
        <v>42.49164764947513</v>
      </c>
      <c r="V19" s="6">
        <f t="shared" si="8"/>
        <v>426902.8920596045</v>
      </c>
      <c r="W19" s="6">
        <f t="shared" si="9"/>
        <v>83057.01</v>
      </c>
      <c r="X19" s="6">
        <f t="shared" si="10"/>
        <v>19.455714998623975</v>
      </c>
      <c r="Y19" s="7">
        <v>0</v>
      </c>
    </row>
    <row r="20" spans="1:25" ht="18.75" customHeight="1">
      <c r="A20" s="4">
        <v>14</v>
      </c>
      <c r="B20" s="5" t="s">
        <v>30</v>
      </c>
      <c r="C20" s="6">
        <v>107219.33676577678</v>
      </c>
      <c r="D20" s="6">
        <v>23231.66</v>
      </c>
      <c r="E20" s="6">
        <f t="shared" si="0"/>
        <v>21.667416252303557</v>
      </c>
      <c r="F20" s="6">
        <v>80064.893498788</v>
      </c>
      <c r="G20" s="6">
        <v>19036.91</v>
      </c>
      <c r="H20" s="6">
        <f t="shared" si="1"/>
        <v>23.776850462291783</v>
      </c>
      <c r="I20" s="6">
        <v>21181.0747443686</v>
      </c>
      <c r="J20" s="6">
        <v>16483.46</v>
      </c>
      <c r="K20" s="6">
        <f t="shared" si="2"/>
        <v>77.82164124784295</v>
      </c>
      <c r="L20" s="6">
        <v>23882.02276955383</v>
      </c>
      <c r="M20" s="6">
        <v>3060.48</v>
      </c>
      <c r="N20" s="6">
        <f t="shared" si="3"/>
        <v>12.814994900271492</v>
      </c>
      <c r="O20" s="6"/>
      <c r="P20" s="6">
        <f t="shared" si="4"/>
        <v>152282.4342796992</v>
      </c>
      <c r="Q20" s="6">
        <f t="shared" si="5"/>
        <v>42775.6</v>
      </c>
      <c r="R20" s="6">
        <f t="shared" si="6"/>
        <v>28.08964816088603</v>
      </c>
      <c r="S20" s="6">
        <v>11000</v>
      </c>
      <c r="T20" s="6">
        <v>2996.76</v>
      </c>
      <c r="U20" s="6">
        <f t="shared" si="7"/>
        <v>27.24327272727273</v>
      </c>
      <c r="V20" s="6">
        <f t="shared" si="8"/>
        <v>163282.4342796992</v>
      </c>
      <c r="W20" s="6">
        <f t="shared" si="9"/>
        <v>45772.36</v>
      </c>
      <c r="X20" s="6">
        <f t="shared" si="10"/>
        <v>28.03262959786168</v>
      </c>
      <c r="Y20" s="7">
        <v>0</v>
      </c>
    </row>
    <row r="21" spans="1:25" ht="18.75" customHeight="1">
      <c r="A21" s="4">
        <v>15</v>
      </c>
      <c r="B21" s="5" t="s">
        <v>31</v>
      </c>
      <c r="C21" s="6">
        <v>378347.68332181976</v>
      </c>
      <c r="D21" s="6">
        <v>81782.59</v>
      </c>
      <c r="E21" s="6">
        <f t="shared" si="0"/>
        <v>21.615723739065775</v>
      </c>
      <c r="F21" s="6">
        <v>247925.2959273074</v>
      </c>
      <c r="G21" s="6">
        <v>72582.91</v>
      </c>
      <c r="H21" s="6">
        <f t="shared" si="1"/>
        <v>29.276121151139645</v>
      </c>
      <c r="I21" s="6">
        <v>103925.09453427314</v>
      </c>
      <c r="J21" s="6">
        <v>18779.52</v>
      </c>
      <c r="K21" s="6">
        <f t="shared" si="2"/>
        <v>18.07024577091605</v>
      </c>
      <c r="L21" s="6">
        <v>92262.28065439888</v>
      </c>
      <c r="M21" s="6">
        <v>16804.97</v>
      </c>
      <c r="N21" s="6">
        <f t="shared" si="3"/>
        <v>18.21434488807943</v>
      </c>
      <c r="O21" s="6"/>
      <c r="P21" s="6">
        <f t="shared" si="4"/>
        <v>574535.0585104917</v>
      </c>
      <c r="Q21" s="6">
        <f t="shared" si="5"/>
        <v>117367.08</v>
      </c>
      <c r="R21" s="6">
        <f t="shared" si="6"/>
        <v>20.42818419197594</v>
      </c>
      <c r="S21" s="6">
        <v>74899</v>
      </c>
      <c r="T21" s="6">
        <v>942.58</v>
      </c>
      <c r="U21" s="6">
        <f t="shared" si="7"/>
        <v>1.2584680703347175</v>
      </c>
      <c r="V21" s="6">
        <f t="shared" si="8"/>
        <v>649434.0585104917</v>
      </c>
      <c r="W21" s="6">
        <f t="shared" si="9"/>
        <v>118309.66</v>
      </c>
      <c r="X21" s="6">
        <f t="shared" si="10"/>
        <v>18.217347619764336</v>
      </c>
      <c r="Y21" s="7">
        <v>0</v>
      </c>
    </row>
    <row r="22" spans="1:25" ht="18.75" customHeight="1">
      <c r="A22" s="4">
        <v>16</v>
      </c>
      <c r="B22" s="5" t="s">
        <v>32</v>
      </c>
      <c r="C22" s="6">
        <v>139329.76936522374</v>
      </c>
      <c r="D22" s="6">
        <v>29101.84</v>
      </c>
      <c r="E22" s="6">
        <f t="shared" si="0"/>
        <v>20.88702230154106</v>
      </c>
      <c r="F22" s="6">
        <v>116079.44571658247</v>
      </c>
      <c r="G22" s="6">
        <v>29075.54</v>
      </c>
      <c r="H22" s="6">
        <f t="shared" si="1"/>
        <v>25.047965917230794</v>
      </c>
      <c r="I22" s="6">
        <v>27133.674224498838</v>
      </c>
      <c r="J22" s="6">
        <v>6941.71</v>
      </c>
      <c r="K22" s="6">
        <f t="shared" si="2"/>
        <v>25.58337637050411</v>
      </c>
      <c r="L22" s="6">
        <v>51189.801223757604</v>
      </c>
      <c r="M22" s="6">
        <v>7398.9</v>
      </c>
      <c r="N22" s="6">
        <f t="shared" si="3"/>
        <v>14.453855696095397</v>
      </c>
      <c r="O22" s="6"/>
      <c r="P22" s="6">
        <f t="shared" si="4"/>
        <v>217653.24481348018</v>
      </c>
      <c r="Q22" s="6">
        <f t="shared" si="5"/>
        <v>43442.450000000004</v>
      </c>
      <c r="R22" s="6">
        <f t="shared" si="6"/>
        <v>19.95947730401556</v>
      </c>
      <c r="S22" s="6">
        <v>27065</v>
      </c>
      <c r="T22" s="6">
        <v>933.54</v>
      </c>
      <c r="U22" s="6">
        <f t="shared" si="7"/>
        <v>3.4492518012192868</v>
      </c>
      <c r="V22" s="6">
        <f t="shared" si="8"/>
        <v>244718.24481348018</v>
      </c>
      <c r="W22" s="6">
        <f t="shared" si="9"/>
        <v>44375.990000000005</v>
      </c>
      <c r="X22" s="6">
        <f t="shared" si="10"/>
        <v>18.133502891794024</v>
      </c>
      <c r="Y22" s="7">
        <v>0</v>
      </c>
    </row>
    <row r="23" spans="1:25" ht="18.75" customHeight="1">
      <c r="A23" s="4">
        <v>17</v>
      </c>
      <c r="B23" s="5" t="s">
        <v>33</v>
      </c>
      <c r="C23" s="6">
        <v>109143.1183043446</v>
      </c>
      <c r="D23" s="6">
        <v>19885.12</v>
      </c>
      <c r="E23" s="6">
        <f t="shared" si="0"/>
        <v>18.219307189437746</v>
      </c>
      <c r="F23" s="6">
        <v>84025.29870432799</v>
      </c>
      <c r="G23" s="6">
        <v>18588.32</v>
      </c>
      <c r="H23" s="6">
        <f t="shared" si="1"/>
        <v>22.1222896992124</v>
      </c>
      <c r="I23" s="6">
        <v>10382.565286880663</v>
      </c>
      <c r="J23" s="6">
        <v>797.03</v>
      </c>
      <c r="K23" s="6">
        <f t="shared" si="2"/>
        <v>7.6766191974455635</v>
      </c>
      <c r="L23" s="18">
        <v>26010.44467188745</v>
      </c>
      <c r="M23" s="6">
        <v>3098.06</v>
      </c>
      <c r="N23" s="6">
        <f t="shared" si="3"/>
        <v>11.910830587792445</v>
      </c>
      <c r="O23" s="6"/>
      <c r="P23" s="6">
        <f t="shared" si="4"/>
        <v>145536.1282631127</v>
      </c>
      <c r="Q23" s="6">
        <f t="shared" si="5"/>
        <v>23780.21</v>
      </c>
      <c r="R23" s="6">
        <f t="shared" si="6"/>
        <v>16.339729717838924</v>
      </c>
      <c r="S23" s="6">
        <v>19780</v>
      </c>
      <c r="T23" s="6">
        <v>5179.32</v>
      </c>
      <c r="U23" s="6">
        <f t="shared" si="7"/>
        <v>26.18463094034378</v>
      </c>
      <c r="V23" s="6">
        <f t="shared" si="8"/>
        <v>165316.1282631127</v>
      </c>
      <c r="W23" s="6">
        <f t="shared" si="9"/>
        <v>28959.53</v>
      </c>
      <c r="X23" s="6">
        <f t="shared" si="10"/>
        <v>17.51766769779945</v>
      </c>
      <c r="Y23" s="7">
        <v>0</v>
      </c>
    </row>
    <row r="24" spans="1:25" ht="18.75" customHeight="1">
      <c r="A24" s="4">
        <v>18</v>
      </c>
      <c r="B24" s="5" t="s">
        <v>34</v>
      </c>
      <c r="C24" s="6">
        <v>161317.55012177775</v>
      </c>
      <c r="D24" s="6">
        <v>49527.27</v>
      </c>
      <c r="E24" s="6">
        <f t="shared" si="0"/>
        <v>30.70172461868664</v>
      </c>
      <c r="F24" s="6">
        <v>131148.64656953592</v>
      </c>
      <c r="G24" s="6">
        <v>48240.32</v>
      </c>
      <c r="H24" s="6">
        <f t="shared" si="1"/>
        <v>36.782933916456884</v>
      </c>
      <c r="I24" s="6">
        <v>5687.421705552857</v>
      </c>
      <c r="J24" s="6">
        <v>2905.26</v>
      </c>
      <c r="K24" s="6">
        <f t="shared" si="2"/>
        <v>51.082197705921445</v>
      </c>
      <c r="L24" s="6">
        <v>37654.68964721718</v>
      </c>
      <c r="M24" s="6">
        <v>7985.21</v>
      </c>
      <c r="N24" s="6">
        <f t="shared" si="3"/>
        <v>21.20641565449773</v>
      </c>
      <c r="O24" s="6"/>
      <c r="P24" s="6">
        <f t="shared" si="4"/>
        <v>204659.66147454776</v>
      </c>
      <c r="Q24" s="6">
        <f t="shared" si="5"/>
        <v>60417.740000000005</v>
      </c>
      <c r="R24" s="6">
        <f t="shared" si="6"/>
        <v>29.52107883141094</v>
      </c>
      <c r="S24" s="6">
        <v>0</v>
      </c>
      <c r="T24" s="6">
        <v>4017.66</v>
      </c>
      <c r="U24" s="6" t="e">
        <f t="shared" si="7"/>
        <v>#DIV/0!</v>
      </c>
      <c r="V24" s="6">
        <f t="shared" si="8"/>
        <v>204659.66147454776</v>
      </c>
      <c r="W24" s="6">
        <f t="shared" si="9"/>
        <v>64435.40000000001</v>
      </c>
      <c r="X24" s="6">
        <f t="shared" si="10"/>
        <v>31.484172081469723</v>
      </c>
      <c r="Y24" s="7">
        <v>0</v>
      </c>
    </row>
    <row r="25" spans="1:25" ht="18.75" customHeight="1">
      <c r="A25" s="4">
        <v>19</v>
      </c>
      <c r="B25" s="5" t="s">
        <v>35</v>
      </c>
      <c r="C25" s="6">
        <v>63938.59476998439</v>
      </c>
      <c r="D25" s="6">
        <v>20609.15</v>
      </c>
      <c r="E25" s="6">
        <f t="shared" si="0"/>
        <v>32.23272277744029</v>
      </c>
      <c r="F25" s="6">
        <v>48155.09031681618</v>
      </c>
      <c r="G25" s="6">
        <v>18776.61</v>
      </c>
      <c r="H25" s="6">
        <f t="shared" si="1"/>
        <v>38.991952619063085</v>
      </c>
      <c r="I25" s="6">
        <v>3209.934190650438</v>
      </c>
      <c r="J25" s="6">
        <v>624.99</v>
      </c>
      <c r="K25" s="6">
        <f t="shared" si="2"/>
        <v>19.47049262942542</v>
      </c>
      <c r="L25" s="6">
        <v>8431.101494263587</v>
      </c>
      <c r="M25" s="6">
        <v>1700.76</v>
      </c>
      <c r="N25" s="6">
        <f t="shared" si="3"/>
        <v>20.172453162343917</v>
      </c>
      <c r="O25" s="6"/>
      <c r="P25" s="6">
        <f t="shared" si="4"/>
        <v>75579.6304548984</v>
      </c>
      <c r="Q25" s="6">
        <f t="shared" si="5"/>
        <v>22934.9</v>
      </c>
      <c r="R25" s="6">
        <f t="shared" si="6"/>
        <v>30.345345514339655</v>
      </c>
      <c r="S25" s="6">
        <v>6077</v>
      </c>
      <c r="T25" s="6">
        <v>2584.11</v>
      </c>
      <c r="U25" s="6">
        <f t="shared" si="7"/>
        <v>42.52279085074872</v>
      </c>
      <c r="V25" s="6">
        <f t="shared" si="8"/>
        <v>81656.6304548984</v>
      </c>
      <c r="W25" s="6">
        <f t="shared" si="9"/>
        <v>25519.010000000002</v>
      </c>
      <c r="X25" s="6">
        <f t="shared" si="10"/>
        <v>31.251607931697567</v>
      </c>
      <c r="Y25" s="7">
        <v>0</v>
      </c>
    </row>
    <row r="26" spans="1:25" ht="18.75" customHeight="1">
      <c r="A26" s="4">
        <v>20</v>
      </c>
      <c r="B26" s="5" t="s">
        <v>36</v>
      </c>
      <c r="C26" s="6">
        <v>429800.15423454205</v>
      </c>
      <c r="D26" s="6">
        <v>157621.08</v>
      </c>
      <c r="E26" s="6">
        <f t="shared" si="0"/>
        <v>36.673109222288964</v>
      </c>
      <c r="F26" s="6">
        <v>297905.0166923562</v>
      </c>
      <c r="G26" s="6">
        <v>120510.47</v>
      </c>
      <c r="H26" s="6">
        <f t="shared" si="1"/>
        <v>40.452648746244535</v>
      </c>
      <c r="I26" s="6">
        <v>71992.5580020997</v>
      </c>
      <c r="J26" s="6">
        <v>19335.77</v>
      </c>
      <c r="K26" s="6">
        <f t="shared" si="2"/>
        <v>26.85801218430947</v>
      </c>
      <c r="L26" s="6">
        <v>145741.49443518528</v>
      </c>
      <c r="M26" s="6">
        <v>69749.09</v>
      </c>
      <c r="N26" s="6">
        <f t="shared" si="3"/>
        <v>47.85808617532675</v>
      </c>
      <c r="O26" s="6"/>
      <c r="P26" s="6">
        <f t="shared" si="4"/>
        <v>647534.206671827</v>
      </c>
      <c r="Q26" s="6">
        <f t="shared" si="5"/>
        <v>246705.94</v>
      </c>
      <c r="R26" s="6">
        <f t="shared" si="6"/>
        <v>38.09929073369117</v>
      </c>
      <c r="S26" s="6">
        <v>96147</v>
      </c>
      <c r="T26" s="6">
        <v>101989.04</v>
      </c>
      <c r="U26" s="6">
        <f t="shared" si="7"/>
        <v>106.07615422218062</v>
      </c>
      <c r="V26" s="6">
        <f t="shared" si="8"/>
        <v>743681.206671827</v>
      </c>
      <c r="W26" s="6">
        <f t="shared" si="9"/>
        <v>348694.98</v>
      </c>
      <c r="X26" s="6">
        <f t="shared" si="10"/>
        <v>46.88769554369992</v>
      </c>
      <c r="Y26" s="7">
        <v>0</v>
      </c>
    </row>
    <row r="27" spans="1:25" ht="18.75" customHeight="1">
      <c r="A27" s="4">
        <v>21</v>
      </c>
      <c r="B27" s="5" t="s">
        <v>37</v>
      </c>
      <c r="C27" s="6">
        <v>117168.74</v>
      </c>
      <c r="D27" s="6">
        <v>14996.99</v>
      </c>
      <c r="E27" s="6">
        <f t="shared" si="0"/>
        <v>12.799480475765122</v>
      </c>
      <c r="F27" s="6">
        <v>74948</v>
      </c>
      <c r="G27" s="6">
        <v>14829.7</v>
      </c>
      <c r="H27" s="6">
        <f t="shared" si="1"/>
        <v>19.786652078774615</v>
      </c>
      <c r="I27" s="6">
        <v>9195.5</v>
      </c>
      <c r="J27" s="6">
        <v>0</v>
      </c>
      <c r="K27" s="6">
        <f t="shared" si="2"/>
        <v>0</v>
      </c>
      <c r="L27" s="6">
        <v>30996.75</v>
      </c>
      <c r="M27" s="6">
        <v>923.7</v>
      </c>
      <c r="N27" s="6">
        <f t="shared" si="3"/>
        <v>2.9799898376442693</v>
      </c>
      <c r="O27" s="6"/>
      <c r="P27" s="6">
        <f t="shared" si="4"/>
        <v>157360.99</v>
      </c>
      <c r="Q27" s="6">
        <f t="shared" si="5"/>
        <v>15920.69</v>
      </c>
      <c r="R27" s="6">
        <f t="shared" si="6"/>
        <v>10.117304167951664</v>
      </c>
      <c r="S27" s="6">
        <v>0</v>
      </c>
      <c r="T27" s="6">
        <v>349.82</v>
      </c>
      <c r="U27" s="8" t="e">
        <f t="shared" si="7"/>
        <v>#DIV/0!</v>
      </c>
      <c r="V27" s="6">
        <f t="shared" si="8"/>
        <v>157360.99</v>
      </c>
      <c r="W27" s="6">
        <f t="shared" si="9"/>
        <v>16270.51</v>
      </c>
      <c r="X27" s="6">
        <f t="shared" si="10"/>
        <v>10.339608310801808</v>
      </c>
      <c r="Y27" s="7">
        <v>0</v>
      </c>
    </row>
    <row r="28" spans="1:25" ht="18.75" customHeight="1">
      <c r="A28" s="4">
        <v>22</v>
      </c>
      <c r="B28" s="5" t="s">
        <v>38</v>
      </c>
      <c r="C28" s="6">
        <v>106025.11572039046</v>
      </c>
      <c r="D28" s="6">
        <v>34195.06</v>
      </c>
      <c r="E28" s="6">
        <f t="shared" si="0"/>
        <v>32.25184878852596</v>
      </c>
      <c r="F28" s="6">
        <v>94085.29944065923</v>
      </c>
      <c r="G28" s="6">
        <v>33593.31</v>
      </c>
      <c r="H28" s="6">
        <f t="shared" si="1"/>
        <v>35.70516350557796</v>
      </c>
      <c r="I28" s="6">
        <v>7977.2531743329755</v>
      </c>
      <c r="J28" s="6">
        <v>0</v>
      </c>
      <c r="K28" s="6">
        <f t="shared" si="2"/>
        <v>0</v>
      </c>
      <c r="L28" s="6">
        <v>13012.540092975323</v>
      </c>
      <c r="M28" s="6">
        <v>6818.82</v>
      </c>
      <c r="N28" s="6">
        <f t="shared" si="3"/>
        <v>52.40191347176764</v>
      </c>
      <c r="O28" s="6"/>
      <c r="P28" s="6">
        <f t="shared" si="4"/>
        <v>127014.90898769876</v>
      </c>
      <c r="Q28" s="6">
        <f t="shared" si="5"/>
        <v>41013.88</v>
      </c>
      <c r="R28" s="6">
        <f t="shared" si="6"/>
        <v>32.29060299052936</v>
      </c>
      <c r="S28" s="6">
        <v>9050.5</v>
      </c>
      <c r="T28" s="6">
        <v>519.56</v>
      </c>
      <c r="U28" s="6">
        <f t="shared" si="7"/>
        <v>5.740677310645822</v>
      </c>
      <c r="V28" s="6">
        <f t="shared" si="8"/>
        <v>136065.40898769876</v>
      </c>
      <c r="W28" s="6">
        <f t="shared" si="9"/>
        <v>41533.439999999995</v>
      </c>
      <c r="X28" s="6">
        <f t="shared" si="10"/>
        <v>30.524613352505266</v>
      </c>
      <c r="Y28" s="7">
        <v>0</v>
      </c>
    </row>
    <row r="29" spans="1:25" ht="18.75" customHeight="1">
      <c r="A29" s="4">
        <v>23</v>
      </c>
      <c r="B29" s="5" t="s">
        <v>39</v>
      </c>
      <c r="C29" s="6">
        <v>327427.04217147676</v>
      </c>
      <c r="D29" s="6">
        <v>76641.36</v>
      </c>
      <c r="E29" s="6">
        <f t="shared" si="0"/>
        <v>23.40715644368255</v>
      </c>
      <c r="F29" s="6">
        <v>191814.4468283114</v>
      </c>
      <c r="G29" s="6">
        <v>65502.02</v>
      </c>
      <c r="H29" s="6">
        <f t="shared" si="1"/>
        <v>34.14863743742374</v>
      </c>
      <c r="I29" s="6">
        <v>97265.07899471218</v>
      </c>
      <c r="J29" s="6">
        <v>11520.01</v>
      </c>
      <c r="K29" s="6">
        <f t="shared" si="2"/>
        <v>11.843932189297133</v>
      </c>
      <c r="L29" s="6">
        <v>214475.24565969134</v>
      </c>
      <c r="M29" s="6">
        <v>21965.22</v>
      </c>
      <c r="N29" s="6">
        <f t="shared" si="3"/>
        <v>10.241377708853308</v>
      </c>
      <c r="O29" s="6"/>
      <c r="P29" s="6">
        <f t="shared" si="4"/>
        <v>639167.3668258802</v>
      </c>
      <c r="Q29" s="6">
        <f t="shared" si="5"/>
        <v>110126.59</v>
      </c>
      <c r="R29" s="6">
        <f t="shared" si="6"/>
        <v>17.229695337371677</v>
      </c>
      <c r="S29" s="6">
        <v>135683.82</v>
      </c>
      <c r="T29" s="6">
        <v>79041.03</v>
      </c>
      <c r="U29" s="6">
        <f t="shared" si="7"/>
        <v>58.25383601375609</v>
      </c>
      <c r="V29" s="6">
        <f t="shared" si="8"/>
        <v>774851.1868258803</v>
      </c>
      <c r="W29" s="6">
        <f t="shared" si="9"/>
        <v>189167.62</v>
      </c>
      <c r="X29" s="6">
        <f t="shared" si="10"/>
        <v>24.413412951577314</v>
      </c>
      <c r="Y29" s="7">
        <v>0</v>
      </c>
    </row>
    <row r="30" spans="1:25" ht="18.75" customHeight="1">
      <c r="A30" s="4">
        <v>24</v>
      </c>
      <c r="B30" s="5" t="s">
        <v>40</v>
      </c>
      <c r="C30" s="6">
        <v>41060</v>
      </c>
      <c r="D30" s="6">
        <v>7896.46</v>
      </c>
      <c r="E30" s="6">
        <f t="shared" si="0"/>
        <v>19.231514856307847</v>
      </c>
      <c r="F30" s="6">
        <v>18390</v>
      </c>
      <c r="G30" s="6">
        <v>4961.9</v>
      </c>
      <c r="H30" s="6">
        <f t="shared" si="1"/>
        <v>26.981511691136483</v>
      </c>
      <c r="I30" s="6">
        <v>7356</v>
      </c>
      <c r="J30" s="6">
        <v>2210.45</v>
      </c>
      <c r="K30" s="6">
        <f t="shared" si="2"/>
        <v>30.049619358346924</v>
      </c>
      <c r="L30" s="18">
        <v>62194</v>
      </c>
      <c r="M30" s="6">
        <v>15151.04</v>
      </c>
      <c r="N30" s="6">
        <f t="shared" si="3"/>
        <v>24.360935138437792</v>
      </c>
      <c r="O30" s="6"/>
      <c r="P30" s="6">
        <f t="shared" si="4"/>
        <v>110610</v>
      </c>
      <c r="Q30" s="6">
        <f t="shared" si="5"/>
        <v>25257.95</v>
      </c>
      <c r="R30" s="6">
        <f t="shared" si="6"/>
        <v>22.835141488111383</v>
      </c>
      <c r="S30" s="6">
        <v>13478</v>
      </c>
      <c r="T30" s="6">
        <v>17054.42</v>
      </c>
      <c r="U30" s="6">
        <f t="shared" si="7"/>
        <v>126.53524261759904</v>
      </c>
      <c r="V30" s="6">
        <f t="shared" si="8"/>
        <v>124088</v>
      </c>
      <c r="W30" s="6">
        <f t="shared" si="9"/>
        <v>42312.369999999995</v>
      </c>
      <c r="X30" s="6">
        <f t="shared" si="10"/>
        <v>34.09867996905422</v>
      </c>
      <c r="Y30" s="7">
        <v>0</v>
      </c>
    </row>
    <row r="31" spans="1:25" ht="18.75" customHeight="1">
      <c r="A31" s="4">
        <v>25</v>
      </c>
      <c r="B31" s="5" t="s">
        <v>41</v>
      </c>
      <c r="C31" s="6">
        <v>62246.05785202321</v>
      </c>
      <c r="D31" s="6">
        <v>4786.06</v>
      </c>
      <c r="E31" s="6">
        <f t="shared" si="0"/>
        <v>7.688936721708293</v>
      </c>
      <c r="F31" s="6">
        <v>31813.895679233676</v>
      </c>
      <c r="G31" s="6">
        <v>2131.69</v>
      </c>
      <c r="H31" s="6">
        <f t="shared" si="1"/>
        <v>6.700499748578252</v>
      </c>
      <c r="I31" s="6">
        <v>13586.083886210683</v>
      </c>
      <c r="J31" s="6">
        <v>1844.67</v>
      </c>
      <c r="K31" s="6">
        <f t="shared" si="2"/>
        <v>13.57764323737368</v>
      </c>
      <c r="L31" s="6">
        <v>84025.6224184035</v>
      </c>
      <c r="M31" s="6">
        <v>13285.94</v>
      </c>
      <c r="N31" s="6">
        <f t="shared" si="3"/>
        <v>15.81177219234746</v>
      </c>
      <c r="O31" s="6"/>
      <c r="P31" s="6">
        <f t="shared" si="4"/>
        <v>159857.76415663736</v>
      </c>
      <c r="Q31" s="6">
        <f t="shared" si="5"/>
        <v>19916.67</v>
      </c>
      <c r="R31" s="6">
        <f t="shared" si="6"/>
        <v>12.458994472413963</v>
      </c>
      <c r="S31" s="6">
        <v>26292</v>
      </c>
      <c r="T31" s="6">
        <v>4697.43</v>
      </c>
      <c r="U31" s="6">
        <f t="shared" si="7"/>
        <v>17.866385212231854</v>
      </c>
      <c r="V31" s="6">
        <f t="shared" si="8"/>
        <v>186149.76415663736</v>
      </c>
      <c r="W31" s="6">
        <f t="shared" si="9"/>
        <v>24614.1</v>
      </c>
      <c r="X31" s="6">
        <f t="shared" si="10"/>
        <v>13.222740362586894</v>
      </c>
      <c r="Y31" s="7">
        <v>1.5</v>
      </c>
    </row>
    <row r="32" spans="1:25" ht="18.75" customHeight="1">
      <c r="A32" s="4">
        <v>26</v>
      </c>
      <c r="B32" s="5" t="s">
        <v>42</v>
      </c>
      <c r="C32" s="6">
        <v>292816</v>
      </c>
      <c r="D32" s="6">
        <v>41323.99</v>
      </c>
      <c r="E32" s="6">
        <f t="shared" si="0"/>
        <v>14.112613381782419</v>
      </c>
      <c r="F32" s="6">
        <v>148250</v>
      </c>
      <c r="G32" s="6">
        <v>36001.68</v>
      </c>
      <c r="H32" s="6">
        <f t="shared" si="1"/>
        <v>24.28443844856661</v>
      </c>
      <c r="I32" s="6">
        <v>37389</v>
      </c>
      <c r="J32" s="6">
        <v>4051.77</v>
      </c>
      <c r="K32" s="6">
        <f t="shared" si="2"/>
        <v>10.836796918879886</v>
      </c>
      <c r="L32" s="6">
        <v>47812</v>
      </c>
      <c r="M32" s="6">
        <v>5552.12</v>
      </c>
      <c r="N32" s="6">
        <f t="shared" si="3"/>
        <v>11.612398561030705</v>
      </c>
      <c r="O32" s="6"/>
      <c r="P32" s="6">
        <f t="shared" si="4"/>
        <v>378017</v>
      </c>
      <c r="Q32" s="6">
        <f t="shared" si="5"/>
        <v>50927.88000000001</v>
      </c>
      <c r="R32" s="6">
        <f t="shared" si="6"/>
        <v>13.472378226376065</v>
      </c>
      <c r="S32" s="6">
        <v>62095</v>
      </c>
      <c r="T32" s="6">
        <v>13989.3</v>
      </c>
      <c r="U32" s="6">
        <f t="shared" si="7"/>
        <v>22.528867058539333</v>
      </c>
      <c r="V32" s="6">
        <f t="shared" si="8"/>
        <v>440112</v>
      </c>
      <c r="W32" s="6">
        <f t="shared" si="9"/>
        <v>64917.18000000001</v>
      </c>
      <c r="X32" s="6">
        <f t="shared" si="10"/>
        <v>14.750149961827901</v>
      </c>
      <c r="Y32" s="7">
        <v>0</v>
      </c>
    </row>
    <row r="33" spans="1:25" ht="18.75" customHeight="1">
      <c r="A33" s="4">
        <v>27</v>
      </c>
      <c r="B33" s="5" t="s">
        <v>43</v>
      </c>
      <c r="C33" s="6">
        <v>272079.38077036873</v>
      </c>
      <c r="D33" s="6">
        <v>82631.91</v>
      </c>
      <c r="E33" s="6">
        <f t="shared" si="0"/>
        <v>30.37051531286018</v>
      </c>
      <c r="F33" s="6">
        <v>150581.65053134403</v>
      </c>
      <c r="G33" s="6">
        <v>72378.91</v>
      </c>
      <c r="H33" s="6">
        <f t="shared" si="1"/>
        <v>48.06622171068188</v>
      </c>
      <c r="I33" s="6">
        <v>42759.916150603254</v>
      </c>
      <c r="J33" s="6">
        <v>2831.41</v>
      </c>
      <c r="K33" s="6">
        <f t="shared" si="2"/>
        <v>6.621645351285505</v>
      </c>
      <c r="L33" s="6">
        <v>113573.67991813821</v>
      </c>
      <c r="M33" s="6">
        <v>17747.09</v>
      </c>
      <c r="N33" s="6">
        <f t="shared" si="3"/>
        <v>15.62605879530519</v>
      </c>
      <c r="O33" s="6"/>
      <c r="P33" s="6">
        <f t="shared" si="4"/>
        <v>428412.9768391102</v>
      </c>
      <c r="Q33" s="6">
        <f t="shared" si="5"/>
        <v>103210.41</v>
      </c>
      <c r="R33" s="6">
        <f t="shared" si="6"/>
        <v>24.09133606584483</v>
      </c>
      <c r="S33" s="6">
        <v>43312</v>
      </c>
      <c r="T33" s="6">
        <v>33521.84</v>
      </c>
      <c r="U33" s="6">
        <f t="shared" si="7"/>
        <v>77.39619504987071</v>
      </c>
      <c r="V33" s="6">
        <f t="shared" si="8"/>
        <v>471724.9768391102</v>
      </c>
      <c r="W33" s="6">
        <f t="shared" si="9"/>
        <v>136732.25</v>
      </c>
      <c r="X33" s="6">
        <f t="shared" si="10"/>
        <v>28.98558624480782</v>
      </c>
      <c r="Y33" s="7">
        <v>0</v>
      </c>
    </row>
    <row r="34" spans="1:25" ht="18.75" customHeight="1">
      <c r="A34" s="4">
        <v>28</v>
      </c>
      <c r="B34" s="5" t="s">
        <v>44</v>
      </c>
      <c r="C34" s="6">
        <v>37455.1146052987</v>
      </c>
      <c r="D34" s="6">
        <v>10507.21</v>
      </c>
      <c r="E34" s="6">
        <f t="shared" si="0"/>
        <v>28.052804298491093</v>
      </c>
      <c r="F34" s="6">
        <v>16364.80527447069</v>
      </c>
      <c r="G34" s="6">
        <v>7432.41</v>
      </c>
      <c r="H34" s="6">
        <f t="shared" si="1"/>
        <v>45.41703903800589</v>
      </c>
      <c r="I34" s="6">
        <v>10692.652200700992</v>
      </c>
      <c r="J34" s="6">
        <v>1633.85</v>
      </c>
      <c r="K34" s="6">
        <f t="shared" si="2"/>
        <v>15.280119182150969</v>
      </c>
      <c r="L34" s="6">
        <v>37634.179019651456</v>
      </c>
      <c r="M34" s="6">
        <v>6128.28</v>
      </c>
      <c r="N34" s="6">
        <f t="shared" si="3"/>
        <v>16.28381476529618</v>
      </c>
      <c r="O34" s="6"/>
      <c r="P34" s="6">
        <f t="shared" si="4"/>
        <v>85781.94582565114</v>
      </c>
      <c r="Q34" s="6">
        <f t="shared" si="5"/>
        <v>18269.34</v>
      </c>
      <c r="R34" s="6">
        <f t="shared" si="6"/>
        <v>21.297418500079033</v>
      </c>
      <c r="S34" s="6">
        <v>32500</v>
      </c>
      <c r="T34" s="6">
        <v>17390.84</v>
      </c>
      <c r="U34" s="6">
        <f t="shared" si="7"/>
        <v>53.51027692307692</v>
      </c>
      <c r="V34" s="6">
        <f t="shared" si="8"/>
        <v>118281.94582565114</v>
      </c>
      <c r="W34" s="6">
        <f t="shared" si="9"/>
        <v>35660.18</v>
      </c>
      <c r="X34" s="6">
        <f t="shared" si="10"/>
        <v>30.148455667582176</v>
      </c>
      <c r="Y34" s="7">
        <v>0</v>
      </c>
    </row>
    <row r="35" spans="1:25" ht="18.75" customHeight="1">
      <c r="A35" s="4">
        <v>29</v>
      </c>
      <c r="B35" s="5" t="s">
        <v>45</v>
      </c>
      <c r="C35" s="6">
        <v>330053.960753266</v>
      </c>
      <c r="D35" s="6">
        <v>28594.87</v>
      </c>
      <c r="E35" s="6">
        <f t="shared" si="0"/>
        <v>8.663695455960998</v>
      </c>
      <c r="F35" s="6">
        <v>229576.86498329684</v>
      </c>
      <c r="G35" s="6">
        <v>20058.74</v>
      </c>
      <c r="H35" s="6">
        <f t="shared" si="1"/>
        <v>8.737265404098709</v>
      </c>
      <c r="I35" s="6">
        <v>47364.71690230739</v>
      </c>
      <c r="J35" s="6">
        <v>2385.51</v>
      </c>
      <c r="K35" s="6">
        <f t="shared" si="2"/>
        <v>5.036470512259705</v>
      </c>
      <c r="L35" s="6">
        <v>74507.97371343734</v>
      </c>
      <c r="M35" s="6">
        <v>5875.03</v>
      </c>
      <c r="N35" s="6">
        <f t="shared" si="3"/>
        <v>7.885102368500531</v>
      </c>
      <c r="O35" s="6"/>
      <c r="P35" s="6">
        <f t="shared" si="4"/>
        <v>451926.65136901074</v>
      </c>
      <c r="Q35" s="6">
        <f t="shared" si="5"/>
        <v>36855.409999999996</v>
      </c>
      <c r="R35" s="6">
        <f t="shared" si="6"/>
        <v>8.155175156931943</v>
      </c>
      <c r="S35" s="6">
        <v>60000</v>
      </c>
      <c r="T35" s="6">
        <v>2092.55</v>
      </c>
      <c r="U35" s="6">
        <f t="shared" si="7"/>
        <v>3.4875833333333337</v>
      </c>
      <c r="V35" s="6">
        <f t="shared" si="8"/>
        <v>511926.65136901074</v>
      </c>
      <c r="W35" s="6">
        <f t="shared" si="9"/>
        <v>38947.96</v>
      </c>
      <c r="X35" s="6">
        <f t="shared" si="10"/>
        <v>7.608113368554677</v>
      </c>
      <c r="Y35" s="7">
        <v>1.5</v>
      </c>
    </row>
    <row r="36" spans="1:25" ht="18.75" customHeight="1">
      <c r="A36" s="4">
        <v>30</v>
      </c>
      <c r="B36" s="5" t="s">
        <v>46</v>
      </c>
      <c r="C36" s="6">
        <v>67340</v>
      </c>
      <c r="D36" s="6">
        <v>17766.49</v>
      </c>
      <c r="E36" s="6">
        <f t="shared" si="0"/>
        <v>26.38326403326403</v>
      </c>
      <c r="F36" s="6">
        <v>34175</v>
      </c>
      <c r="G36" s="6">
        <v>13045.88</v>
      </c>
      <c r="H36" s="6">
        <f t="shared" si="1"/>
        <v>38.17375274323336</v>
      </c>
      <c r="I36" s="6">
        <v>146029</v>
      </c>
      <c r="J36" s="6">
        <v>38839.27</v>
      </c>
      <c r="K36" s="6">
        <f t="shared" si="2"/>
        <v>26.596956768860977</v>
      </c>
      <c r="L36" s="6">
        <v>306103</v>
      </c>
      <c r="M36" s="6">
        <v>156749.58</v>
      </c>
      <c r="N36" s="6">
        <f t="shared" si="3"/>
        <v>51.20811622231733</v>
      </c>
      <c r="O36" s="6"/>
      <c r="P36" s="6">
        <f t="shared" si="4"/>
        <v>519472</v>
      </c>
      <c r="Q36" s="6">
        <f t="shared" si="5"/>
        <v>213355.34000000003</v>
      </c>
      <c r="R36" s="6">
        <f t="shared" si="6"/>
        <v>41.071576523855</v>
      </c>
      <c r="S36" s="6">
        <v>154746</v>
      </c>
      <c r="T36" s="6">
        <v>188001.27</v>
      </c>
      <c r="U36" s="6">
        <f t="shared" si="7"/>
        <v>121.49022914970338</v>
      </c>
      <c r="V36" s="6">
        <f t="shared" si="8"/>
        <v>674218</v>
      </c>
      <c r="W36" s="6">
        <f t="shared" si="9"/>
        <v>401356.61000000004</v>
      </c>
      <c r="X36" s="6">
        <f t="shared" si="10"/>
        <v>59.529204203981514</v>
      </c>
      <c r="Y36" s="7">
        <v>7.2</v>
      </c>
    </row>
    <row r="37" spans="1:25" ht="18.75" customHeight="1">
      <c r="A37" s="4">
        <v>31</v>
      </c>
      <c r="B37" s="5" t="s">
        <v>47</v>
      </c>
      <c r="C37" s="6">
        <v>79578.54784256217</v>
      </c>
      <c r="D37" s="6">
        <v>10012.03</v>
      </c>
      <c r="E37" s="6">
        <f t="shared" si="0"/>
        <v>12.581317794096664</v>
      </c>
      <c r="F37" s="6">
        <v>57060.36673478645</v>
      </c>
      <c r="G37" s="6">
        <v>9244.06</v>
      </c>
      <c r="H37" s="6">
        <f t="shared" si="1"/>
        <v>16.200491740555925</v>
      </c>
      <c r="I37" s="6">
        <v>4341.216793484602</v>
      </c>
      <c r="J37" s="6">
        <v>333.33</v>
      </c>
      <c r="K37" s="6">
        <f t="shared" si="2"/>
        <v>7.678262014011126</v>
      </c>
      <c r="L37" s="6">
        <v>15235.570139788902</v>
      </c>
      <c r="M37" s="6">
        <v>4095.05</v>
      </c>
      <c r="N37" s="6">
        <f t="shared" si="3"/>
        <v>26.878219603383606</v>
      </c>
      <c r="O37" s="6"/>
      <c r="P37" s="6">
        <f t="shared" si="4"/>
        <v>99155.33477583568</v>
      </c>
      <c r="Q37" s="6">
        <f t="shared" si="5"/>
        <v>14440.41</v>
      </c>
      <c r="R37" s="6">
        <f t="shared" si="6"/>
        <v>14.563422162454492</v>
      </c>
      <c r="S37" s="6">
        <v>7700</v>
      </c>
      <c r="T37" s="6">
        <v>1932.93</v>
      </c>
      <c r="U37" s="6">
        <f t="shared" si="7"/>
        <v>25.102987012987008</v>
      </c>
      <c r="V37" s="6">
        <f t="shared" si="8"/>
        <v>106855.33477583568</v>
      </c>
      <c r="W37" s="6">
        <f t="shared" si="9"/>
        <v>16373.34</v>
      </c>
      <c r="X37" s="6">
        <f t="shared" si="10"/>
        <v>15.322903656938124</v>
      </c>
      <c r="Y37" s="7">
        <v>0</v>
      </c>
    </row>
    <row r="38" spans="1:25" ht="18.75" customHeight="1">
      <c r="A38" s="4">
        <v>32</v>
      </c>
      <c r="B38" s="5" t="s">
        <v>48</v>
      </c>
      <c r="C38" s="6">
        <v>79040.06271664251</v>
      </c>
      <c r="D38" s="6">
        <v>17171.4</v>
      </c>
      <c r="E38" s="6">
        <f t="shared" si="0"/>
        <v>21.724932154417974</v>
      </c>
      <c r="F38" s="6">
        <v>64620.28222496888</v>
      </c>
      <c r="G38" s="6">
        <v>16761.41</v>
      </c>
      <c r="H38" s="6">
        <f t="shared" si="1"/>
        <v>25.938311351917143</v>
      </c>
      <c r="I38" s="6">
        <v>3654.7485221996</v>
      </c>
      <c r="J38" s="6">
        <v>518.3</v>
      </c>
      <c r="K38" s="6">
        <f t="shared" si="2"/>
        <v>14.181550299610288</v>
      </c>
      <c r="L38" s="6">
        <v>13892.239027559677</v>
      </c>
      <c r="M38" s="6">
        <v>807.07</v>
      </c>
      <c r="N38" s="6">
        <f t="shared" si="3"/>
        <v>5.809502689947386</v>
      </c>
      <c r="O38" s="6"/>
      <c r="P38" s="6">
        <f t="shared" si="4"/>
        <v>96587.05026640178</v>
      </c>
      <c r="Q38" s="6">
        <f t="shared" si="5"/>
        <v>18496.77</v>
      </c>
      <c r="R38" s="6">
        <f t="shared" si="6"/>
        <v>19.150362236949046</v>
      </c>
      <c r="S38" s="6">
        <v>3230.057729562185</v>
      </c>
      <c r="T38" s="6">
        <v>2695.98</v>
      </c>
      <c r="U38" s="6">
        <f t="shared" si="7"/>
        <v>83.4653812941425</v>
      </c>
      <c r="V38" s="6">
        <f t="shared" si="8"/>
        <v>99817.10799596398</v>
      </c>
      <c r="W38" s="6">
        <f t="shared" si="9"/>
        <v>21192.75</v>
      </c>
      <c r="X38" s="6">
        <f t="shared" si="10"/>
        <v>21.231580863730205</v>
      </c>
      <c r="Y38" s="7">
        <v>0</v>
      </c>
    </row>
    <row r="39" spans="1:25" ht="18.75" customHeight="1">
      <c r="A39" s="4">
        <v>33</v>
      </c>
      <c r="B39" s="5" t="s">
        <v>49</v>
      </c>
      <c r="C39" s="6">
        <v>168500.73327778326</v>
      </c>
      <c r="D39" s="6">
        <v>20141.29</v>
      </c>
      <c r="E39" s="6">
        <f t="shared" si="0"/>
        <v>11.953235815772928</v>
      </c>
      <c r="F39" s="6">
        <v>138847.55947016436</v>
      </c>
      <c r="G39" s="6">
        <v>19471.52</v>
      </c>
      <c r="H39" s="6">
        <f t="shared" si="1"/>
        <v>14.023667448172938</v>
      </c>
      <c r="I39" s="6">
        <v>11550.199857388374</v>
      </c>
      <c r="J39" s="6">
        <v>1297.84</v>
      </c>
      <c r="K39" s="6">
        <f t="shared" si="2"/>
        <v>11.236515523753507</v>
      </c>
      <c r="L39" s="6">
        <v>49594.663847612916</v>
      </c>
      <c r="M39" s="6">
        <v>5239.31</v>
      </c>
      <c r="N39" s="6">
        <f t="shared" si="3"/>
        <v>10.564261542529193</v>
      </c>
      <c r="O39" s="6"/>
      <c r="P39" s="6">
        <f t="shared" si="4"/>
        <v>229645.59698278454</v>
      </c>
      <c r="Q39" s="6">
        <f t="shared" si="5"/>
        <v>26678.440000000002</v>
      </c>
      <c r="R39" s="6">
        <f t="shared" si="6"/>
        <v>11.617222516136444</v>
      </c>
      <c r="S39" s="6">
        <v>22655</v>
      </c>
      <c r="T39" s="6">
        <v>2954.97</v>
      </c>
      <c r="U39" s="6">
        <f t="shared" si="7"/>
        <v>13.04334583977047</v>
      </c>
      <c r="V39" s="6">
        <f t="shared" si="8"/>
        <v>252300.59698278454</v>
      </c>
      <c r="W39" s="6">
        <f t="shared" si="9"/>
        <v>29633.410000000003</v>
      </c>
      <c r="X39" s="6">
        <f t="shared" si="10"/>
        <v>11.745279382760243</v>
      </c>
      <c r="Y39" s="7">
        <v>0</v>
      </c>
    </row>
    <row r="40" spans="1:25" ht="18.75" customHeight="1">
      <c r="A40" s="5"/>
      <c r="B40" s="9" t="s">
        <v>50</v>
      </c>
      <c r="C40" s="10">
        <f>SUM(C7:C39)</f>
        <v>5006496.27685</v>
      </c>
      <c r="D40" s="10">
        <f>SUM(D7:D39)</f>
        <v>1102920.77</v>
      </c>
      <c r="E40" s="10">
        <f t="shared" si="0"/>
        <v>22.029793073049852</v>
      </c>
      <c r="F40" s="10">
        <f>SUM(F7:F39)</f>
        <v>3488809.01475</v>
      </c>
      <c r="G40" s="10">
        <f>SUM(G7:G39)</f>
        <v>967043.3600000001</v>
      </c>
      <c r="H40" s="10">
        <f t="shared" si="1"/>
        <v>27.71843789417909</v>
      </c>
      <c r="I40" s="10">
        <f>SUM(I7:I39)</f>
        <v>1034296.4286</v>
      </c>
      <c r="J40" s="10">
        <f>SUM(J7:J39)</f>
        <v>192039.95</v>
      </c>
      <c r="K40" s="10">
        <f t="shared" si="2"/>
        <v>18.567206140307462</v>
      </c>
      <c r="L40" s="10">
        <f>SUM(L7:L39)</f>
        <v>1909207.1956299997</v>
      </c>
      <c r="M40" s="10">
        <f>SUM(M7:M39)</f>
        <v>431217.28</v>
      </c>
      <c r="N40" s="10">
        <f t="shared" si="3"/>
        <v>22.586196039225957</v>
      </c>
      <c r="O40" s="10">
        <f>SUM(O7:O39)</f>
        <v>0</v>
      </c>
      <c r="P40" s="10">
        <f>SUM(P7:P39)</f>
        <v>7949999.901080001</v>
      </c>
      <c r="Q40" s="10">
        <f>SUM(Q7:Q39)</f>
        <v>1726177.9999999995</v>
      </c>
      <c r="R40" s="10">
        <f t="shared" si="6"/>
        <v>21.712931087779</v>
      </c>
      <c r="S40" s="10">
        <f>SUM(S7:S39)</f>
        <v>1099914.2627295624</v>
      </c>
      <c r="T40" s="10">
        <f>SUM(T7:T39)</f>
        <v>586481.18</v>
      </c>
      <c r="U40" s="10">
        <f t="shared" si="7"/>
        <v>53.32062687727863</v>
      </c>
      <c r="V40" s="10">
        <f>SUM(V7:V39)</f>
        <v>9049914.163809564</v>
      </c>
      <c r="W40" s="10">
        <f>SUM(W7:W39)</f>
        <v>2312659.1799999997</v>
      </c>
      <c r="X40" s="10">
        <f t="shared" si="10"/>
        <v>25.55448745854718</v>
      </c>
      <c r="Y40" s="11">
        <v>59.84</v>
      </c>
    </row>
    <row r="43" spans="3:24" ht="12.75">
      <c r="C43" s="19">
        <f>C40/100</f>
        <v>50064.9627685</v>
      </c>
      <c r="D43" s="19">
        <f>D40/100</f>
        <v>11029.2077</v>
      </c>
      <c r="E43" s="12">
        <f>D43*100/C43</f>
        <v>22.029793073049852</v>
      </c>
      <c r="F43" s="19">
        <f>F40/100</f>
        <v>34888.0901475</v>
      </c>
      <c r="G43" s="19">
        <f>G40/100</f>
        <v>9670.4336</v>
      </c>
      <c r="H43" s="12">
        <f>G43*100/F43</f>
        <v>27.718437894179086</v>
      </c>
      <c r="I43" s="19">
        <f>I40/100</f>
        <v>10342.964286</v>
      </c>
      <c r="J43" s="19">
        <f>J40/100</f>
        <v>1920.3995000000002</v>
      </c>
      <c r="K43" s="12">
        <f>J43*100/I43</f>
        <v>18.567206140307466</v>
      </c>
      <c r="L43" s="19">
        <f>L40/100</f>
        <v>19092.0719563</v>
      </c>
      <c r="M43" s="19">
        <f>M40/100</f>
        <v>4312.1728</v>
      </c>
      <c r="N43" s="12">
        <f>M43*100/L43</f>
        <v>22.58619603922596</v>
      </c>
      <c r="P43" s="19">
        <f>P40/100</f>
        <v>79499.9990108</v>
      </c>
      <c r="Q43" s="19">
        <f>Q40/100</f>
        <v>17261.779999999995</v>
      </c>
      <c r="R43" s="12">
        <f>Q43*100/P43</f>
        <v>21.712931087779005</v>
      </c>
      <c r="S43" s="19">
        <f>S40/100</f>
        <v>10999.142627295623</v>
      </c>
      <c r="T43" s="19">
        <f>T40/100</f>
        <v>5864.8118</v>
      </c>
      <c r="U43" s="12">
        <f>T43*100/S43</f>
        <v>53.32062687727863</v>
      </c>
      <c r="V43" s="19">
        <f>V40/100</f>
        <v>90499.14163809564</v>
      </c>
      <c r="W43" s="19">
        <f>W40/100</f>
        <v>23126.5918</v>
      </c>
      <c r="X43" s="12">
        <f>W43*100/V43</f>
        <v>25.55448745854718</v>
      </c>
    </row>
  </sheetData>
  <sheetProtection password="CA2B" sheet="1" objects="1" scenarios="1"/>
  <mergeCells count="14">
    <mergeCell ref="L4:N5"/>
    <mergeCell ref="O4:O5"/>
    <mergeCell ref="P4:R5"/>
    <mergeCell ref="S4:U5"/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1">
      <pane xSplit="2" ySplit="5" topLeftCell="C6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6" sqref="C6"/>
    </sheetView>
  </sheetViews>
  <sheetFormatPr defaultColWidth="9.140625" defaultRowHeight="12.75"/>
  <cols>
    <col min="1" max="1" width="5.7109375" style="20" customWidth="1"/>
    <col min="2" max="2" width="29.140625" style="20" bestFit="1" customWidth="1"/>
    <col min="3" max="4" width="8.7109375" style="20" customWidth="1"/>
    <col min="5" max="5" width="7.28125" style="20" bestFit="1" customWidth="1"/>
    <col min="6" max="7" width="8.7109375" style="20" customWidth="1"/>
    <col min="8" max="8" width="7.28125" style="20" bestFit="1" customWidth="1"/>
    <col min="9" max="10" width="8.7109375" style="20" customWidth="1"/>
    <col min="11" max="11" width="7.28125" style="20" bestFit="1" customWidth="1"/>
    <col min="12" max="13" width="8.7109375" style="20" customWidth="1"/>
    <col min="14" max="14" width="7.28125" style="20" bestFit="1" customWidth="1"/>
    <col min="15" max="16" width="8.7109375" style="20" customWidth="1"/>
    <col min="17" max="17" width="7.28125" style="20" bestFit="1" customWidth="1"/>
    <col min="18" max="19" width="8.7109375" style="20" customWidth="1"/>
    <col min="20" max="20" width="7.28125" style="20" bestFit="1" customWidth="1"/>
    <col min="21" max="22" width="8.7109375" style="20" customWidth="1"/>
    <col min="23" max="23" width="7.28125" style="20" bestFit="1" customWidth="1"/>
    <col min="24" max="16384" width="9.140625" style="20" customWidth="1"/>
  </cols>
  <sheetData>
    <row r="1" spans="1:23" ht="1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21" customFormat="1" ht="1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5" customHeight="1">
      <c r="A3" s="67" t="s">
        <v>52</v>
      </c>
      <c r="B3" s="68" t="s">
        <v>53</v>
      </c>
      <c r="C3" s="61" t="s">
        <v>5</v>
      </c>
      <c r="D3" s="62"/>
      <c r="E3" s="63"/>
      <c r="F3" s="61" t="s">
        <v>6</v>
      </c>
      <c r="G3" s="62"/>
      <c r="H3" s="63"/>
      <c r="I3" s="61" t="s">
        <v>7</v>
      </c>
      <c r="J3" s="62"/>
      <c r="K3" s="63"/>
      <c r="L3" s="61" t="s">
        <v>8</v>
      </c>
      <c r="M3" s="62"/>
      <c r="N3" s="63"/>
      <c r="O3" s="61" t="s">
        <v>10</v>
      </c>
      <c r="P3" s="62"/>
      <c r="Q3" s="63"/>
      <c r="R3" s="61" t="s">
        <v>11</v>
      </c>
      <c r="S3" s="62"/>
      <c r="T3" s="63"/>
      <c r="U3" s="61" t="s">
        <v>12</v>
      </c>
      <c r="V3" s="62"/>
      <c r="W3" s="63"/>
    </row>
    <row r="4" spans="1:23" ht="75" customHeight="1">
      <c r="A4" s="67"/>
      <c r="B4" s="68"/>
      <c r="C4" s="64"/>
      <c r="D4" s="65"/>
      <c r="E4" s="66"/>
      <c r="F4" s="64"/>
      <c r="G4" s="65"/>
      <c r="H4" s="66"/>
      <c r="I4" s="64"/>
      <c r="J4" s="65"/>
      <c r="K4" s="66"/>
      <c r="L4" s="64"/>
      <c r="M4" s="65"/>
      <c r="N4" s="66"/>
      <c r="O4" s="64"/>
      <c r="P4" s="65"/>
      <c r="Q4" s="66"/>
      <c r="R4" s="64"/>
      <c r="S4" s="65"/>
      <c r="T4" s="66"/>
      <c r="U4" s="64"/>
      <c r="V4" s="65"/>
      <c r="W4" s="66"/>
    </row>
    <row r="5" spans="1:23" ht="12.75" customHeight="1">
      <c r="A5" s="67"/>
      <c r="B5" s="68"/>
      <c r="C5" s="13" t="s">
        <v>14</v>
      </c>
      <c r="D5" s="13" t="s">
        <v>15</v>
      </c>
      <c r="E5" s="13" t="s">
        <v>16</v>
      </c>
      <c r="F5" s="13" t="s">
        <v>14</v>
      </c>
      <c r="G5" s="13" t="s">
        <v>15</v>
      </c>
      <c r="H5" s="13" t="s">
        <v>16</v>
      </c>
      <c r="I5" s="13" t="s">
        <v>14</v>
      </c>
      <c r="J5" s="13" t="s">
        <v>15</v>
      </c>
      <c r="K5" s="13" t="s">
        <v>16</v>
      </c>
      <c r="L5" s="13" t="s">
        <v>14</v>
      </c>
      <c r="M5" s="13" t="s">
        <v>15</v>
      </c>
      <c r="N5" s="13" t="s">
        <v>16</v>
      </c>
      <c r="O5" s="13" t="s">
        <v>14</v>
      </c>
      <c r="P5" s="13" t="s">
        <v>15</v>
      </c>
      <c r="Q5" s="13" t="s">
        <v>16</v>
      </c>
      <c r="R5" s="13" t="s">
        <v>14</v>
      </c>
      <c r="S5" s="13" t="s">
        <v>15</v>
      </c>
      <c r="T5" s="13" t="s">
        <v>16</v>
      </c>
      <c r="U5" s="13" t="s">
        <v>14</v>
      </c>
      <c r="V5" s="13" t="s">
        <v>15</v>
      </c>
      <c r="W5" s="13" t="s">
        <v>16</v>
      </c>
    </row>
    <row r="6" spans="1:23" ht="12.75">
      <c r="A6" s="22">
        <v>1</v>
      </c>
      <c r="B6" s="23" t="s">
        <v>54</v>
      </c>
      <c r="C6" s="14">
        <v>25193.80559630239</v>
      </c>
      <c r="D6" s="14">
        <v>1191.65</v>
      </c>
      <c r="E6" s="14">
        <f aca="true" t="shared" si="0" ref="E6:E37">D6*100/C6</f>
        <v>4.729932504420429</v>
      </c>
      <c r="F6" s="14">
        <v>16833.349279707698</v>
      </c>
      <c r="G6" s="14">
        <v>1141.11</v>
      </c>
      <c r="H6" s="14">
        <f aca="true" t="shared" si="1" ref="H6:H37">G6*100/F6</f>
        <v>6.778864865446519</v>
      </c>
      <c r="I6" s="14">
        <v>7253.009593455425</v>
      </c>
      <c r="J6" s="14">
        <v>232.97</v>
      </c>
      <c r="K6" s="14">
        <f aca="true" t="shared" si="2" ref="K6:K37">J6*100/I6</f>
        <v>3.2120459375955432</v>
      </c>
      <c r="L6" s="14">
        <v>13638.972179862083</v>
      </c>
      <c r="M6" s="14">
        <v>246.94</v>
      </c>
      <c r="N6" s="14">
        <f aca="true" t="shared" si="3" ref="N6:N37">M6*100/L6</f>
        <v>1.8105469880245555</v>
      </c>
      <c r="O6" s="14">
        <f aca="true" t="shared" si="4" ref="O6:O27">C6+I6+L6</f>
        <v>46085.787369619895</v>
      </c>
      <c r="P6" s="14">
        <f aca="true" t="shared" si="5" ref="P6:P27">D6+J6+M6</f>
        <v>1671.56</v>
      </c>
      <c r="Q6" s="14">
        <f aca="true" t="shared" si="6" ref="Q6:Q47">P6*100/O6</f>
        <v>3.627061824057942</v>
      </c>
      <c r="R6" s="14">
        <v>8933.161234017822</v>
      </c>
      <c r="S6" s="14">
        <v>183.83</v>
      </c>
      <c r="T6" s="14">
        <f aca="true" t="shared" si="7" ref="T6:T37">S6*100/R6</f>
        <v>2.057838151403428</v>
      </c>
      <c r="U6" s="14">
        <f aca="true" t="shared" si="8" ref="U6:U27">O6+R6</f>
        <v>55018.94860363772</v>
      </c>
      <c r="V6" s="14">
        <f aca="true" t="shared" si="9" ref="V6:V27">P6+S6</f>
        <v>1855.3899999999999</v>
      </c>
      <c r="W6" s="14">
        <f aca="true" t="shared" si="10" ref="W6:W47">V6*100/U6</f>
        <v>3.3722745473862545</v>
      </c>
    </row>
    <row r="7" spans="1:23" ht="12.75">
      <c r="A7" s="22">
        <v>2</v>
      </c>
      <c r="B7" s="23" t="s">
        <v>55</v>
      </c>
      <c r="C7" s="14">
        <v>9396.24548779476</v>
      </c>
      <c r="D7" s="14">
        <v>724.62</v>
      </c>
      <c r="E7" s="14">
        <f t="shared" si="0"/>
        <v>7.711803623492427</v>
      </c>
      <c r="F7" s="14">
        <v>6436.540551334171</v>
      </c>
      <c r="G7" s="14">
        <v>382.57</v>
      </c>
      <c r="H7" s="14">
        <f t="shared" si="1"/>
        <v>5.943720806990032</v>
      </c>
      <c r="I7" s="14">
        <v>4395.913144057674</v>
      </c>
      <c r="J7" s="14">
        <v>5.5</v>
      </c>
      <c r="K7" s="14">
        <f t="shared" si="2"/>
        <v>0.1251162118031111</v>
      </c>
      <c r="L7" s="14">
        <v>12454.63111499608</v>
      </c>
      <c r="M7" s="14">
        <v>463.26</v>
      </c>
      <c r="N7" s="14">
        <f t="shared" si="3"/>
        <v>3.719580256714378</v>
      </c>
      <c r="O7" s="14">
        <f t="shared" si="4"/>
        <v>26246.789746848517</v>
      </c>
      <c r="P7" s="14">
        <f t="shared" si="5"/>
        <v>1193.38</v>
      </c>
      <c r="Q7" s="14">
        <f t="shared" si="6"/>
        <v>4.546765572133601</v>
      </c>
      <c r="R7" s="14">
        <v>4783.84</v>
      </c>
      <c r="S7" s="14">
        <v>410.82</v>
      </c>
      <c r="T7" s="14">
        <f t="shared" si="7"/>
        <v>8.587661794708852</v>
      </c>
      <c r="U7" s="14">
        <f t="shared" si="8"/>
        <v>31030.629746848517</v>
      </c>
      <c r="V7" s="14">
        <f t="shared" si="9"/>
        <v>1604.2</v>
      </c>
      <c r="W7" s="14">
        <f t="shared" si="10"/>
        <v>5.169730724407626</v>
      </c>
    </row>
    <row r="8" spans="1:23" ht="12.75">
      <c r="A8" s="22">
        <v>3</v>
      </c>
      <c r="B8" s="23" t="s">
        <v>56</v>
      </c>
      <c r="C8" s="14">
        <v>138045.41400734463</v>
      </c>
      <c r="D8" s="14">
        <v>7120.81</v>
      </c>
      <c r="E8" s="14">
        <f t="shared" si="0"/>
        <v>5.158309713657812</v>
      </c>
      <c r="F8" s="14">
        <v>83696.58915053795</v>
      </c>
      <c r="G8" s="14">
        <v>4719.36</v>
      </c>
      <c r="H8" s="14">
        <f t="shared" si="1"/>
        <v>5.638652719182722</v>
      </c>
      <c r="I8" s="14">
        <v>48923.87193140524</v>
      </c>
      <c r="J8" s="14">
        <v>1787.1</v>
      </c>
      <c r="K8" s="14">
        <f t="shared" si="2"/>
        <v>3.6528179995762424</v>
      </c>
      <c r="L8" s="14">
        <v>68602.10912482717</v>
      </c>
      <c r="M8" s="14">
        <v>6927.68</v>
      </c>
      <c r="N8" s="14">
        <f t="shared" si="3"/>
        <v>10.098348415781967</v>
      </c>
      <c r="O8" s="14">
        <f t="shared" si="4"/>
        <v>255571.39506357705</v>
      </c>
      <c r="P8" s="14">
        <f t="shared" si="5"/>
        <v>15835.59</v>
      </c>
      <c r="Q8" s="14">
        <f t="shared" si="6"/>
        <v>6.196151175705978</v>
      </c>
      <c r="R8" s="14">
        <v>48960.71793878342</v>
      </c>
      <c r="S8" s="14">
        <v>4311.42</v>
      </c>
      <c r="T8" s="14">
        <f t="shared" si="7"/>
        <v>8.805875774515105</v>
      </c>
      <c r="U8" s="14">
        <f t="shared" si="8"/>
        <v>304532.11300236045</v>
      </c>
      <c r="V8" s="14">
        <f t="shared" si="9"/>
        <v>20147.010000000002</v>
      </c>
      <c r="W8" s="14">
        <f t="shared" si="10"/>
        <v>6.615725941468722</v>
      </c>
    </row>
    <row r="9" spans="1:23" ht="12.75">
      <c r="A9" s="22">
        <v>4</v>
      </c>
      <c r="B9" s="23" t="s">
        <v>57</v>
      </c>
      <c r="C9" s="14">
        <v>303323.54658882285</v>
      </c>
      <c r="D9" s="14">
        <v>42822.86</v>
      </c>
      <c r="E9" s="14">
        <f t="shared" si="0"/>
        <v>14.11788187286677</v>
      </c>
      <c r="F9" s="14">
        <v>177620.1068776992</v>
      </c>
      <c r="G9" s="14">
        <v>28835.94</v>
      </c>
      <c r="H9" s="14">
        <f t="shared" si="1"/>
        <v>16.234614710515327</v>
      </c>
      <c r="I9" s="14">
        <v>55605.13999907313</v>
      </c>
      <c r="J9" s="14">
        <v>5447.21</v>
      </c>
      <c r="K9" s="14">
        <f t="shared" si="2"/>
        <v>9.796234664800409</v>
      </c>
      <c r="L9" s="14">
        <v>121067.98224977708</v>
      </c>
      <c r="M9" s="14">
        <v>15701.04</v>
      </c>
      <c r="N9" s="14">
        <f t="shared" si="3"/>
        <v>12.968779778295934</v>
      </c>
      <c r="O9" s="14">
        <f t="shared" si="4"/>
        <v>479996.66883767303</v>
      </c>
      <c r="P9" s="14">
        <f t="shared" si="5"/>
        <v>63971.11000000001</v>
      </c>
      <c r="Q9" s="14">
        <f t="shared" si="6"/>
        <v>13.327407074492424</v>
      </c>
      <c r="R9" s="14">
        <v>56659.81464626114</v>
      </c>
      <c r="S9" s="14">
        <v>8237.62</v>
      </c>
      <c r="T9" s="14">
        <f t="shared" si="7"/>
        <v>14.538734465386367</v>
      </c>
      <c r="U9" s="14">
        <f t="shared" si="8"/>
        <v>536656.4834839342</v>
      </c>
      <c r="V9" s="14">
        <f t="shared" si="9"/>
        <v>72208.73000000001</v>
      </c>
      <c r="W9" s="14">
        <f t="shared" si="10"/>
        <v>13.4552981697391</v>
      </c>
    </row>
    <row r="10" spans="1:23" s="16" customFormat="1" ht="12.75">
      <c r="A10" s="22">
        <v>5</v>
      </c>
      <c r="B10" s="23" t="s">
        <v>58</v>
      </c>
      <c r="C10" s="14">
        <v>457501.68315947667</v>
      </c>
      <c r="D10" s="14">
        <v>81258.05</v>
      </c>
      <c r="E10" s="14">
        <f t="shared" si="0"/>
        <v>17.761257060047786</v>
      </c>
      <c r="F10" s="14">
        <v>284954.3544266017</v>
      </c>
      <c r="G10" s="14">
        <v>52626.16</v>
      </c>
      <c r="H10" s="14">
        <f t="shared" si="1"/>
        <v>18.46827717579427</v>
      </c>
      <c r="I10" s="14">
        <v>111068.98601951079</v>
      </c>
      <c r="J10" s="14">
        <v>13604.01</v>
      </c>
      <c r="K10" s="14">
        <f t="shared" si="2"/>
        <v>12.248252628875417</v>
      </c>
      <c r="L10" s="14">
        <v>215226.6731891982</v>
      </c>
      <c r="M10" s="14">
        <v>28615.25</v>
      </c>
      <c r="N10" s="14">
        <f t="shared" si="3"/>
        <v>13.295401344072877</v>
      </c>
      <c r="O10" s="14">
        <f t="shared" si="4"/>
        <v>783797.3423681858</v>
      </c>
      <c r="P10" s="14">
        <f t="shared" si="5"/>
        <v>123477.31</v>
      </c>
      <c r="Q10" s="14">
        <f t="shared" si="6"/>
        <v>15.75372909876454</v>
      </c>
      <c r="R10" s="14">
        <v>83280.992</v>
      </c>
      <c r="S10" s="14">
        <v>41619.75</v>
      </c>
      <c r="T10" s="14">
        <f t="shared" si="7"/>
        <v>49.97508915359702</v>
      </c>
      <c r="U10" s="14">
        <f t="shared" si="8"/>
        <v>867078.3343681857</v>
      </c>
      <c r="V10" s="14">
        <f t="shared" si="9"/>
        <v>165097.06</v>
      </c>
      <c r="W10" s="14">
        <f t="shared" si="10"/>
        <v>19.040616453679625</v>
      </c>
    </row>
    <row r="11" spans="1:23" ht="12.75">
      <c r="A11" s="22">
        <v>6</v>
      </c>
      <c r="B11" s="23" t="s">
        <v>59</v>
      </c>
      <c r="C11" s="14">
        <v>50360.562362539415</v>
      </c>
      <c r="D11" s="14">
        <v>5292.31</v>
      </c>
      <c r="E11" s="14">
        <f t="shared" si="0"/>
        <v>10.508838169640203</v>
      </c>
      <c r="F11" s="14">
        <v>24852.5359802179</v>
      </c>
      <c r="G11" s="14">
        <v>4867.05</v>
      </c>
      <c r="H11" s="14">
        <f t="shared" si="1"/>
        <v>19.58371573779863</v>
      </c>
      <c r="I11" s="14">
        <v>33302.77202963206</v>
      </c>
      <c r="J11" s="14">
        <v>2406.94</v>
      </c>
      <c r="K11" s="14">
        <f t="shared" si="2"/>
        <v>7.227446405537528</v>
      </c>
      <c r="L11" s="14">
        <v>38481.86702616664</v>
      </c>
      <c r="M11" s="14">
        <v>41215.45</v>
      </c>
      <c r="N11" s="14">
        <f t="shared" si="3"/>
        <v>107.10356119669191</v>
      </c>
      <c r="O11" s="14">
        <f t="shared" si="4"/>
        <v>122145.20141833811</v>
      </c>
      <c r="P11" s="14">
        <f t="shared" si="5"/>
        <v>48914.7</v>
      </c>
      <c r="Q11" s="14">
        <f t="shared" si="6"/>
        <v>40.04635420139907</v>
      </c>
      <c r="R11" s="14">
        <v>20525.52</v>
      </c>
      <c r="S11" s="14">
        <v>73260.63</v>
      </c>
      <c r="T11" s="14">
        <f t="shared" si="7"/>
        <v>356.9245992306163</v>
      </c>
      <c r="U11" s="14">
        <f t="shared" si="8"/>
        <v>142670.7214183381</v>
      </c>
      <c r="V11" s="14">
        <f t="shared" si="9"/>
        <v>122175.33</v>
      </c>
      <c r="W11" s="14">
        <f t="shared" si="10"/>
        <v>85.63447972044547</v>
      </c>
    </row>
    <row r="12" spans="1:23" ht="12.75">
      <c r="A12" s="22">
        <v>7</v>
      </c>
      <c r="B12" s="23" t="s">
        <v>60</v>
      </c>
      <c r="C12" s="14">
        <v>241227.00934294725</v>
      </c>
      <c r="D12" s="14">
        <v>28406.71</v>
      </c>
      <c r="E12" s="14">
        <f t="shared" si="0"/>
        <v>11.775924295282705</v>
      </c>
      <c r="F12" s="14">
        <v>164548.55769828282</v>
      </c>
      <c r="G12" s="14">
        <v>23558.32</v>
      </c>
      <c r="H12" s="14">
        <f t="shared" si="1"/>
        <v>14.316941047393849</v>
      </c>
      <c r="I12" s="14">
        <v>54149.456735672466</v>
      </c>
      <c r="J12" s="14">
        <v>1911.52</v>
      </c>
      <c r="K12" s="14">
        <f t="shared" si="2"/>
        <v>3.5300815838854622</v>
      </c>
      <c r="L12" s="14">
        <v>87940.50758452082</v>
      </c>
      <c r="M12" s="14">
        <v>8293.85</v>
      </c>
      <c r="N12" s="14">
        <f t="shared" si="3"/>
        <v>9.431205513600963</v>
      </c>
      <c r="O12" s="14">
        <f t="shared" si="4"/>
        <v>383316.97366314055</v>
      </c>
      <c r="P12" s="14">
        <f t="shared" si="5"/>
        <v>38612.08</v>
      </c>
      <c r="Q12" s="14">
        <f t="shared" si="6"/>
        <v>10.073146417443112</v>
      </c>
      <c r="R12" s="14">
        <v>43915.36232545525</v>
      </c>
      <c r="S12" s="14">
        <v>8583.28</v>
      </c>
      <c r="T12" s="14">
        <f t="shared" si="7"/>
        <v>19.545051083467342</v>
      </c>
      <c r="U12" s="14">
        <f t="shared" si="8"/>
        <v>427232.3359885958</v>
      </c>
      <c r="V12" s="14">
        <f t="shared" si="9"/>
        <v>47195.36</v>
      </c>
      <c r="W12" s="14">
        <f t="shared" si="10"/>
        <v>11.046766834910127</v>
      </c>
    </row>
    <row r="13" spans="1:23" ht="12.75">
      <c r="A13" s="22">
        <v>8</v>
      </c>
      <c r="B13" s="23" t="s">
        <v>61</v>
      </c>
      <c r="C13" s="14">
        <v>12749.086198991528</v>
      </c>
      <c r="D13" s="14">
        <v>4740.43</v>
      </c>
      <c r="E13" s="14">
        <f t="shared" si="0"/>
        <v>37.18250803241863</v>
      </c>
      <c r="F13" s="14">
        <v>5618.580506128741</v>
      </c>
      <c r="G13" s="14">
        <v>4021.63</v>
      </c>
      <c r="H13" s="14">
        <f t="shared" si="1"/>
        <v>71.57733159849202</v>
      </c>
      <c r="I13" s="14">
        <v>9957.653124618135</v>
      </c>
      <c r="J13" s="14">
        <v>1213.81</v>
      </c>
      <c r="K13" s="14">
        <f t="shared" si="2"/>
        <v>12.18971965391241</v>
      </c>
      <c r="L13" s="14">
        <v>20838.875154074147</v>
      </c>
      <c r="M13" s="14">
        <v>6885.62</v>
      </c>
      <c r="N13" s="14">
        <f t="shared" si="3"/>
        <v>33.04218653401651</v>
      </c>
      <c r="O13" s="14">
        <f t="shared" si="4"/>
        <v>43545.614477683805</v>
      </c>
      <c r="P13" s="14">
        <f t="shared" si="5"/>
        <v>12839.86</v>
      </c>
      <c r="Q13" s="14">
        <f t="shared" si="6"/>
        <v>29.48600026434385</v>
      </c>
      <c r="R13" s="14">
        <v>9109.83</v>
      </c>
      <c r="S13" s="14">
        <v>2269.26</v>
      </c>
      <c r="T13" s="14">
        <f t="shared" si="7"/>
        <v>24.910014786225425</v>
      </c>
      <c r="U13" s="14">
        <f t="shared" si="8"/>
        <v>52655.444477683806</v>
      </c>
      <c r="V13" s="14">
        <f t="shared" si="9"/>
        <v>15109.12</v>
      </c>
      <c r="W13" s="14">
        <f t="shared" si="10"/>
        <v>28.694316703381887</v>
      </c>
    </row>
    <row r="14" spans="1:23" ht="12.75">
      <c r="A14" s="22">
        <v>9</v>
      </c>
      <c r="B14" s="23" t="s">
        <v>62</v>
      </c>
      <c r="C14" s="14">
        <v>88115.44978998913</v>
      </c>
      <c r="D14" s="14">
        <v>16522.53</v>
      </c>
      <c r="E14" s="14">
        <f t="shared" si="0"/>
        <v>18.751002280961107</v>
      </c>
      <c r="F14" s="14">
        <v>50508.960672661604</v>
      </c>
      <c r="G14" s="14">
        <v>11525</v>
      </c>
      <c r="H14" s="14">
        <f t="shared" si="1"/>
        <v>22.8177334209888</v>
      </c>
      <c r="I14" s="14">
        <v>20546.331065809107</v>
      </c>
      <c r="J14" s="14">
        <v>3233.02</v>
      </c>
      <c r="K14" s="14">
        <f t="shared" si="2"/>
        <v>15.735266747356311</v>
      </c>
      <c r="L14" s="14">
        <v>39153.86913394068</v>
      </c>
      <c r="M14" s="14">
        <v>18134.29</v>
      </c>
      <c r="N14" s="14">
        <f t="shared" si="3"/>
        <v>46.31544825867599</v>
      </c>
      <c r="O14" s="14">
        <f t="shared" si="4"/>
        <v>147815.64998973891</v>
      </c>
      <c r="P14" s="14">
        <f t="shared" si="5"/>
        <v>37889.840000000004</v>
      </c>
      <c r="Q14" s="14">
        <f t="shared" si="6"/>
        <v>25.63317213206467</v>
      </c>
      <c r="R14" s="14">
        <v>21453.036</v>
      </c>
      <c r="S14" s="14">
        <v>1125.28</v>
      </c>
      <c r="T14" s="14">
        <f t="shared" si="7"/>
        <v>5.2453181917934595</v>
      </c>
      <c r="U14" s="14">
        <f t="shared" si="8"/>
        <v>169268.6859897389</v>
      </c>
      <c r="V14" s="14">
        <f t="shared" si="9"/>
        <v>39015.12</v>
      </c>
      <c r="W14" s="14">
        <f t="shared" si="10"/>
        <v>23.049224829668205</v>
      </c>
    </row>
    <row r="15" spans="1:23" ht="12.75">
      <c r="A15" s="22">
        <v>10</v>
      </c>
      <c r="B15" s="24" t="s">
        <v>63</v>
      </c>
      <c r="C15" s="14">
        <v>87542.7708902697</v>
      </c>
      <c r="D15" s="14">
        <v>11396.98</v>
      </c>
      <c r="E15" s="14">
        <f t="shared" si="0"/>
        <v>13.018756299461348</v>
      </c>
      <c r="F15" s="14">
        <v>44820.82943045126</v>
      </c>
      <c r="G15" s="14">
        <v>6970.08</v>
      </c>
      <c r="H15" s="14">
        <f t="shared" si="1"/>
        <v>15.550983970110405</v>
      </c>
      <c r="I15" s="14">
        <v>46109.69261603414</v>
      </c>
      <c r="J15" s="14">
        <v>920.65</v>
      </c>
      <c r="K15" s="14">
        <f t="shared" si="2"/>
        <v>1.9966517835338031</v>
      </c>
      <c r="L15" s="14">
        <v>77900.62852637804</v>
      </c>
      <c r="M15" s="14">
        <v>5214.88</v>
      </c>
      <c r="N15" s="14">
        <f t="shared" si="3"/>
        <v>6.694272047155796</v>
      </c>
      <c r="O15" s="14">
        <f t="shared" si="4"/>
        <v>211553.0920326819</v>
      </c>
      <c r="P15" s="14">
        <f t="shared" si="5"/>
        <v>17532.510000000002</v>
      </c>
      <c r="Q15" s="14">
        <f t="shared" si="6"/>
        <v>8.287522451948602</v>
      </c>
      <c r="R15" s="14">
        <v>27066.01</v>
      </c>
      <c r="S15" s="14">
        <v>1801.36</v>
      </c>
      <c r="T15" s="14">
        <f t="shared" si="7"/>
        <v>6.655432403963496</v>
      </c>
      <c r="U15" s="14">
        <f t="shared" si="8"/>
        <v>238619.1020326819</v>
      </c>
      <c r="V15" s="14">
        <f t="shared" si="9"/>
        <v>19333.870000000003</v>
      </c>
      <c r="W15" s="14">
        <f t="shared" si="10"/>
        <v>8.102398272101444</v>
      </c>
    </row>
    <row r="16" spans="1:23" ht="12.75">
      <c r="A16" s="22">
        <v>11</v>
      </c>
      <c r="B16" s="24" t="s">
        <v>64</v>
      </c>
      <c r="C16" s="14">
        <v>14445.194479502396</v>
      </c>
      <c r="D16" s="14">
        <v>932.96</v>
      </c>
      <c r="E16" s="14">
        <f t="shared" si="0"/>
        <v>6.4586184791340955</v>
      </c>
      <c r="F16" s="14">
        <v>7549.876676334785</v>
      </c>
      <c r="G16" s="14">
        <v>531.94</v>
      </c>
      <c r="H16" s="14">
        <f t="shared" si="1"/>
        <v>7.045677999845679</v>
      </c>
      <c r="I16" s="14">
        <v>7777.472311078049</v>
      </c>
      <c r="J16" s="14">
        <v>557.9</v>
      </c>
      <c r="K16" s="14">
        <f t="shared" si="2"/>
        <v>7.173281725546491</v>
      </c>
      <c r="L16" s="14">
        <v>22566.301700349173</v>
      </c>
      <c r="M16" s="14">
        <v>3209.7</v>
      </c>
      <c r="N16" s="14">
        <f t="shared" si="3"/>
        <v>14.223420579147604</v>
      </c>
      <c r="O16" s="14">
        <f t="shared" si="4"/>
        <v>44788.96849092962</v>
      </c>
      <c r="P16" s="14">
        <f t="shared" si="5"/>
        <v>4700.5599999999995</v>
      </c>
      <c r="Q16" s="14">
        <f t="shared" si="6"/>
        <v>10.49490568409033</v>
      </c>
      <c r="R16" s="14">
        <v>6855.564</v>
      </c>
      <c r="S16" s="14">
        <v>2591.01</v>
      </c>
      <c r="T16" s="14">
        <f t="shared" si="7"/>
        <v>37.79426462943093</v>
      </c>
      <c r="U16" s="14">
        <f t="shared" si="8"/>
        <v>51644.53249092962</v>
      </c>
      <c r="V16" s="14">
        <f t="shared" si="9"/>
        <v>7291.57</v>
      </c>
      <c r="W16" s="14">
        <f t="shared" si="10"/>
        <v>14.11876465583385</v>
      </c>
    </row>
    <row r="17" spans="1:23" ht="12.75">
      <c r="A17" s="22">
        <v>12</v>
      </c>
      <c r="B17" s="24" t="s">
        <v>65</v>
      </c>
      <c r="C17" s="14">
        <v>20609.189583976146</v>
      </c>
      <c r="D17" s="14">
        <v>7455.15</v>
      </c>
      <c r="E17" s="14">
        <f t="shared" si="0"/>
        <v>36.173911495270325</v>
      </c>
      <c r="F17" s="14">
        <v>12822.375587602444</v>
      </c>
      <c r="G17" s="14">
        <v>5907.35</v>
      </c>
      <c r="H17" s="14">
        <f t="shared" si="1"/>
        <v>46.07063612854729</v>
      </c>
      <c r="I17" s="14">
        <v>12210.33285061115</v>
      </c>
      <c r="J17" s="14">
        <v>2206.01</v>
      </c>
      <c r="K17" s="14">
        <f t="shared" si="2"/>
        <v>18.06674745880973</v>
      </c>
      <c r="L17" s="14">
        <v>18050.852569682367</v>
      </c>
      <c r="M17" s="14">
        <v>7083.21</v>
      </c>
      <c r="N17" s="14">
        <f t="shared" si="3"/>
        <v>39.240307196884054</v>
      </c>
      <c r="O17" s="14">
        <f t="shared" si="4"/>
        <v>50870.37500426966</v>
      </c>
      <c r="P17" s="14">
        <f t="shared" si="5"/>
        <v>16744.370000000003</v>
      </c>
      <c r="Q17" s="14">
        <f t="shared" si="6"/>
        <v>32.91575892372449</v>
      </c>
      <c r="R17" s="14">
        <v>6726.715</v>
      </c>
      <c r="S17" s="14">
        <v>9559.14</v>
      </c>
      <c r="T17" s="14">
        <f t="shared" si="7"/>
        <v>142.1071057715393</v>
      </c>
      <c r="U17" s="14">
        <f t="shared" si="8"/>
        <v>57597.09000426966</v>
      </c>
      <c r="V17" s="14">
        <f t="shared" si="9"/>
        <v>26303.510000000002</v>
      </c>
      <c r="W17" s="14">
        <f t="shared" si="10"/>
        <v>45.668123160475865</v>
      </c>
    </row>
    <row r="18" spans="1:23" ht="12.75">
      <c r="A18" s="22">
        <v>13</v>
      </c>
      <c r="B18" s="24" t="s">
        <v>66</v>
      </c>
      <c r="C18" s="14">
        <v>9841.719433332055</v>
      </c>
      <c r="D18" s="14">
        <v>450.16</v>
      </c>
      <c r="E18" s="14">
        <f t="shared" si="0"/>
        <v>4.573997491489064</v>
      </c>
      <c r="F18" s="14">
        <v>4674.642646698202</v>
      </c>
      <c r="G18" s="14">
        <v>259.8</v>
      </c>
      <c r="H18" s="14">
        <f t="shared" si="1"/>
        <v>5.557644073253432</v>
      </c>
      <c r="I18" s="14">
        <v>9280.801743520076</v>
      </c>
      <c r="J18" s="14">
        <v>774.64</v>
      </c>
      <c r="K18" s="14">
        <f t="shared" si="2"/>
        <v>8.346692682459889</v>
      </c>
      <c r="L18" s="14">
        <v>17729.882204400885</v>
      </c>
      <c r="M18" s="14">
        <v>1855.72</v>
      </c>
      <c r="N18" s="14">
        <f t="shared" si="3"/>
        <v>10.4666234022659</v>
      </c>
      <c r="O18" s="14">
        <f t="shared" si="4"/>
        <v>36852.40338125302</v>
      </c>
      <c r="P18" s="14">
        <f t="shared" si="5"/>
        <v>3080.5200000000004</v>
      </c>
      <c r="Q18" s="14">
        <f t="shared" si="6"/>
        <v>8.359074897044774</v>
      </c>
      <c r="R18" s="14">
        <v>6340.61</v>
      </c>
      <c r="S18" s="14">
        <v>1880.48</v>
      </c>
      <c r="T18" s="14">
        <f t="shared" si="7"/>
        <v>29.657714320861874</v>
      </c>
      <c r="U18" s="14">
        <f t="shared" si="8"/>
        <v>43193.01338125302</v>
      </c>
      <c r="V18" s="14">
        <f t="shared" si="9"/>
        <v>4961</v>
      </c>
      <c r="W18" s="14">
        <f t="shared" si="10"/>
        <v>11.485653839917576</v>
      </c>
    </row>
    <row r="19" spans="1:23" ht="12.75">
      <c r="A19" s="22">
        <v>14</v>
      </c>
      <c r="B19" s="24" t="s">
        <v>67</v>
      </c>
      <c r="C19" s="14">
        <v>1935.9296212812696</v>
      </c>
      <c r="D19" s="14">
        <v>397.2</v>
      </c>
      <c r="E19" s="14">
        <f t="shared" si="0"/>
        <v>20.517274782805295</v>
      </c>
      <c r="F19" s="14">
        <v>848.371841930758</v>
      </c>
      <c r="G19" s="14">
        <v>369.08</v>
      </c>
      <c r="H19" s="14">
        <f t="shared" si="1"/>
        <v>43.50450849005469</v>
      </c>
      <c r="I19" s="14">
        <v>1382.1798106718566</v>
      </c>
      <c r="J19" s="14">
        <v>0</v>
      </c>
      <c r="K19" s="14">
        <f t="shared" si="2"/>
        <v>0</v>
      </c>
      <c r="L19" s="14">
        <v>3640.991637762945</v>
      </c>
      <c r="M19" s="14">
        <v>521.16</v>
      </c>
      <c r="N19" s="14">
        <f t="shared" si="3"/>
        <v>14.31368297017581</v>
      </c>
      <c r="O19" s="14">
        <f t="shared" si="4"/>
        <v>6959.101069716071</v>
      </c>
      <c r="P19" s="14">
        <f t="shared" si="5"/>
        <v>918.3599999999999</v>
      </c>
      <c r="Q19" s="14">
        <f t="shared" si="6"/>
        <v>13.196532006072282</v>
      </c>
      <c r="R19" s="14">
        <v>1136.34</v>
      </c>
      <c r="S19" s="14">
        <v>978.72</v>
      </c>
      <c r="T19" s="14">
        <f t="shared" si="7"/>
        <v>86.12915148635092</v>
      </c>
      <c r="U19" s="14">
        <f t="shared" si="8"/>
        <v>8095.441069716071</v>
      </c>
      <c r="V19" s="14">
        <f t="shared" si="9"/>
        <v>1897.08</v>
      </c>
      <c r="W19" s="14">
        <f t="shared" si="10"/>
        <v>23.433930080681023</v>
      </c>
    </row>
    <row r="20" spans="1:23" ht="12.75">
      <c r="A20" s="22">
        <v>15</v>
      </c>
      <c r="B20" s="24" t="s">
        <v>68</v>
      </c>
      <c r="C20" s="14">
        <v>21219.929089218804</v>
      </c>
      <c r="D20" s="14">
        <v>582.57</v>
      </c>
      <c r="E20" s="14">
        <f t="shared" si="0"/>
        <v>2.745390889623594</v>
      </c>
      <c r="F20" s="14">
        <v>13364.764785793715</v>
      </c>
      <c r="G20" s="14">
        <v>376.82</v>
      </c>
      <c r="H20" s="14">
        <f t="shared" si="1"/>
        <v>2.819503418425641</v>
      </c>
      <c r="I20" s="14">
        <v>13726.209558894025</v>
      </c>
      <c r="J20" s="14">
        <v>1872.67</v>
      </c>
      <c r="K20" s="14">
        <f t="shared" si="2"/>
        <v>13.643023530750236</v>
      </c>
      <c r="L20" s="14">
        <v>24792.719247281795</v>
      </c>
      <c r="M20" s="14">
        <v>1911.02</v>
      </c>
      <c r="N20" s="14">
        <f t="shared" si="3"/>
        <v>7.7079887080539535</v>
      </c>
      <c r="O20" s="14">
        <f t="shared" si="4"/>
        <v>59738.85789539463</v>
      </c>
      <c r="P20" s="14">
        <f t="shared" si="5"/>
        <v>4366.26</v>
      </c>
      <c r="Q20" s="14">
        <f t="shared" si="6"/>
        <v>7.308911073669192</v>
      </c>
      <c r="R20" s="14">
        <v>9293.171</v>
      </c>
      <c r="S20" s="14">
        <v>1442.61</v>
      </c>
      <c r="T20" s="14">
        <f t="shared" si="7"/>
        <v>15.523334284928147</v>
      </c>
      <c r="U20" s="14">
        <f t="shared" si="8"/>
        <v>69032.02889539463</v>
      </c>
      <c r="V20" s="14">
        <f t="shared" si="9"/>
        <v>5808.87</v>
      </c>
      <c r="W20" s="14">
        <f t="shared" si="10"/>
        <v>8.414746159065203</v>
      </c>
    </row>
    <row r="21" spans="1:23" ht="12.75">
      <c r="A21" s="22">
        <v>16</v>
      </c>
      <c r="B21" s="24" t="s">
        <v>69</v>
      </c>
      <c r="C21" s="14">
        <v>182505.33101157713</v>
      </c>
      <c r="D21" s="14">
        <v>53732.62</v>
      </c>
      <c r="E21" s="14">
        <f t="shared" si="0"/>
        <v>29.441671485525813</v>
      </c>
      <c r="F21" s="14">
        <v>141767.50741039054</v>
      </c>
      <c r="G21" s="14">
        <v>50360.02</v>
      </c>
      <c r="H21" s="14">
        <f t="shared" si="1"/>
        <v>35.522963561895125</v>
      </c>
      <c r="I21" s="14">
        <v>43273.048025649136</v>
      </c>
      <c r="J21" s="14">
        <v>41726.49</v>
      </c>
      <c r="K21" s="14">
        <f t="shared" si="2"/>
        <v>96.42604786070893</v>
      </c>
      <c r="L21" s="14">
        <v>73035.219392911</v>
      </c>
      <c r="M21" s="14">
        <v>29218.09</v>
      </c>
      <c r="N21" s="14">
        <f t="shared" si="3"/>
        <v>40.00547988062317</v>
      </c>
      <c r="O21" s="14">
        <f t="shared" si="4"/>
        <v>298813.59843013727</v>
      </c>
      <c r="P21" s="14">
        <f t="shared" si="5"/>
        <v>124677.20000000001</v>
      </c>
      <c r="Q21" s="14">
        <f t="shared" si="6"/>
        <v>41.724071680475944</v>
      </c>
      <c r="R21" s="14">
        <v>21711.42</v>
      </c>
      <c r="S21" s="14">
        <v>18155.36</v>
      </c>
      <c r="T21" s="14">
        <f t="shared" si="7"/>
        <v>83.62124633027229</v>
      </c>
      <c r="U21" s="14">
        <f t="shared" si="8"/>
        <v>320525.01843013725</v>
      </c>
      <c r="V21" s="14">
        <f t="shared" si="9"/>
        <v>142832.56</v>
      </c>
      <c r="W21" s="14">
        <f t="shared" si="10"/>
        <v>44.56206279920464</v>
      </c>
    </row>
    <row r="22" spans="1:23" ht="12.75">
      <c r="A22" s="22">
        <v>17</v>
      </c>
      <c r="B22" s="24" t="s">
        <v>70</v>
      </c>
      <c r="C22" s="14">
        <v>596956.2348267325</v>
      </c>
      <c r="D22" s="14">
        <v>159999.59</v>
      </c>
      <c r="E22" s="14">
        <f t="shared" si="0"/>
        <v>26.80256619590213</v>
      </c>
      <c r="F22" s="14">
        <v>426157.0636420957</v>
      </c>
      <c r="G22" s="14">
        <v>136607.98</v>
      </c>
      <c r="H22" s="14">
        <f t="shared" si="1"/>
        <v>32.05578216456106</v>
      </c>
      <c r="I22" s="14">
        <v>186401.88100525638</v>
      </c>
      <c r="J22" s="14">
        <v>64398.87</v>
      </c>
      <c r="K22" s="14">
        <f t="shared" si="2"/>
        <v>34.5484013641386</v>
      </c>
      <c r="L22" s="14">
        <v>336199.4073577997</v>
      </c>
      <c r="M22" s="14">
        <v>162785.54</v>
      </c>
      <c r="N22" s="14">
        <f t="shared" si="3"/>
        <v>48.4193417470114</v>
      </c>
      <c r="O22" s="14">
        <f t="shared" si="4"/>
        <v>1119557.5231897887</v>
      </c>
      <c r="P22" s="14">
        <f t="shared" si="5"/>
        <v>387184</v>
      </c>
      <c r="Q22" s="14">
        <f t="shared" si="6"/>
        <v>34.58366291861933</v>
      </c>
      <c r="R22" s="14">
        <v>121219.92499999999</v>
      </c>
      <c r="S22" s="14">
        <v>88922.5</v>
      </c>
      <c r="T22" s="14">
        <f t="shared" si="7"/>
        <v>73.35633972715293</v>
      </c>
      <c r="U22" s="14">
        <f t="shared" si="8"/>
        <v>1240777.4481897887</v>
      </c>
      <c r="V22" s="14">
        <f t="shared" si="9"/>
        <v>476106.5</v>
      </c>
      <c r="W22" s="14">
        <f t="shared" si="10"/>
        <v>38.371627457817475</v>
      </c>
    </row>
    <row r="23" spans="1:23" ht="12.75">
      <c r="A23" s="22">
        <v>18</v>
      </c>
      <c r="B23" s="24" t="s">
        <v>71</v>
      </c>
      <c r="C23" s="14">
        <v>28037.635596855318</v>
      </c>
      <c r="D23" s="14">
        <v>1248.42</v>
      </c>
      <c r="E23" s="14">
        <f t="shared" si="0"/>
        <v>4.452657912923377</v>
      </c>
      <c r="F23" s="14">
        <v>12013.572571986679</v>
      </c>
      <c r="G23" s="14">
        <v>848.41</v>
      </c>
      <c r="H23" s="14">
        <f t="shared" si="1"/>
        <v>7.062095766402808</v>
      </c>
      <c r="I23" s="14">
        <v>10200.722438168563</v>
      </c>
      <c r="J23" s="14">
        <v>546.21</v>
      </c>
      <c r="K23" s="14">
        <f t="shared" si="2"/>
        <v>5.354620746822972</v>
      </c>
      <c r="L23" s="14">
        <v>37660.185308000284</v>
      </c>
      <c r="M23" s="14">
        <v>3073.35</v>
      </c>
      <c r="N23" s="14">
        <f t="shared" si="3"/>
        <v>8.160740513794332</v>
      </c>
      <c r="O23" s="14">
        <f t="shared" si="4"/>
        <v>75898.54334302415</v>
      </c>
      <c r="P23" s="14">
        <f t="shared" si="5"/>
        <v>4867.98</v>
      </c>
      <c r="Q23" s="14">
        <f t="shared" si="6"/>
        <v>6.413798981620925</v>
      </c>
      <c r="R23" s="14">
        <v>11071.03</v>
      </c>
      <c r="S23" s="14">
        <v>1921.03</v>
      </c>
      <c r="T23" s="14">
        <f t="shared" si="7"/>
        <v>17.351863376758978</v>
      </c>
      <c r="U23" s="14">
        <f t="shared" si="8"/>
        <v>86969.57334302415</v>
      </c>
      <c r="V23" s="14">
        <f t="shared" si="9"/>
        <v>6789.009999999999</v>
      </c>
      <c r="W23" s="14">
        <f t="shared" si="10"/>
        <v>7.806189842076012</v>
      </c>
    </row>
    <row r="24" spans="1:23" ht="12.75">
      <c r="A24" s="22">
        <v>19</v>
      </c>
      <c r="B24" s="24" t="s">
        <v>72</v>
      </c>
      <c r="C24" s="14">
        <v>31817.689856570596</v>
      </c>
      <c r="D24" s="14">
        <v>4267.19</v>
      </c>
      <c r="E24" s="14">
        <f t="shared" si="0"/>
        <v>13.411375933437833</v>
      </c>
      <c r="F24" s="14">
        <v>16693.155188443074</v>
      </c>
      <c r="G24" s="14">
        <v>2669.15</v>
      </c>
      <c r="H24" s="14">
        <f t="shared" si="1"/>
        <v>15.989487726369983</v>
      </c>
      <c r="I24" s="14">
        <v>8707.970688376148</v>
      </c>
      <c r="J24" s="14">
        <v>20</v>
      </c>
      <c r="K24" s="14">
        <f t="shared" si="2"/>
        <v>0.22967463621228124</v>
      </c>
      <c r="L24" s="14">
        <v>20570.928372264072</v>
      </c>
      <c r="M24" s="14">
        <v>1738.4</v>
      </c>
      <c r="N24" s="14">
        <f t="shared" si="3"/>
        <v>8.450761037814399</v>
      </c>
      <c r="O24" s="14">
        <f t="shared" si="4"/>
        <v>61096.588917210815</v>
      </c>
      <c r="P24" s="14">
        <f t="shared" si="5"/>
        <v>6025.59</v>
      </c>
      <c r="Q24" s="14">
        <f t="shared" si="6"/>
        <v>9.862400023944055</v>
      </c>
      <c r="R24" s="14">
        <v>7657.41</v>
      </c>
      <c r="S24" s="14">
        <v>5290.46</v>
      </c>
      <c r="T24" s="14">
        <f t="shared" si="7"/>
        <v>69.08941796247034</v>
      </c>
      <c r="U24" s="14">
        <f t="shared" si="8"/>
        <v>68753.99891721082</v>
      </c>
      <c r="V24" s="14">
        <f t="shared" si="9"/>
        <v>11316.05</v>
      </c>
      <c r="W24" s="14">
        <f t="shared" si="10"/>
        <v>16.45875175002703</v>
      </c>
    </row>
    <row r="25" spans="1:23" ht="12.75">
      <c r="A25" s="22">
        <v>20</v>
      </c>
      <c r="B25" s="24" t="s">
        <v>73</v>
      </c>
      <c r="C25" s="14">
        <v>157825.81747980358</v>
      </c>
      <c r="D25" s="14">
        <v>10374.02</v>
      </c>
      <c r="E25" s="14">
        <f t="shared" si="0"/>
        <v>6.573081746481388</v>
      </c>
      <c r="F25" s="14">
        <v>91000.11337482964</v>
      </c>
      <c r="G25" s="14">
        <v>9113.68</v>
      </c>
      <c r="H25" s="14">
        <f t="shared" si="1"/>
        <v>10.015020489546792</v>
      </c>
      <c r="I25" s="14">
        <v>34818.60526897041</v>
      </c>
      <c r="J25" s="14">
        <v>1388.28</v>
      </c>
      <c r="K25" s="14">
        <f t="shared" si="2"/>
        <v>3.9871786628891925</v>
      </c>
      <c r="L25" s="14">
        <v>89161.87973525774</v>
      </c>
      <c r="M25" s="14">
        <v>5233.25</v>
      </c>
      <c r="N25" s="14">
        <f t="shared" si="3"/>
        <v>5.869380519498615</v>
      </c>
      <c r="O25" s="14">
        <f t="shared" si="4"/>
        <v>281806.30248403177</v>
      </c>
      <c r="P25" s="14">
        <f t="shared" si="5"/>
        <v>16995.550000000003</v>
      </c>
      <c r="Q25" s="14">
        <f t="shared" si="6"/>
        <v>6.030933251027285</v>
      </c>
      <c r="R25" s="14">
        <v>39871.717646261146</v>
      </c>
      <c r="S25" s="14">
        <v>4965.68</v>
      </c>
      <c r="T25" s="14">
        <f t="shared" si="7"/>
        <v>12.454141163556423</v>
      </c>
      <c r="U25" s="14">
        <f t="shared" si="8"/>
        <v>321678.0201302929</v>
      </c>
      <c r="V25" s="14">
        <f t="shared" si="9"/>
        <v>21961.230000000003</v>
      </c>
      <c r="W25" s="14">
        <f t="shared" si="10"/>
        <v>6.827084421591751</v>
      </c>
    </row>
    <row r="26" spans="1:23" ht="12.75">
      <c r="A26" s="22">
        <v>21</v>
      </c>
      <c r="B26" s="24" t="s">
        <v>74</v>
      </c>
      <c r="C26" s="14">
        <v>1829.7164235894327</v>
      </c>
      <c r="D26" s="14">
        <v>76.79</v>
      </c>
      <c r="E26" s="14">
        <f t="shared" si="0"/>
        <v>4.196825202528257</v>
      </c>
      <c r="F26" s="14">
        <v>708.9956055843206</v>
      </c>
      <c r="G26" s="14">
        <v>26.04</v>
      </c>
      <c r="H26" s="14">
        <f t="shared" si="1"/>
        <v>3.672801325551103</v>
      </c>
      <c r="I26" s="14">
        <v>2314.329071373053</v>
      </c>
      <c r="J26" s="14">
        <v>556</v>
      </c>
      <c r="K26" s="14">
        <f t="shared" si="2"/>
        <v>24.02424127482158</v>
      </c>
      <c r="L26" s="14">
        <v>4314.20367696823</v>
      </c>
      <c r="M26" s="14">
        <v>486.7</v>
      </c>
      <c r="N26" s="14">
        <f t="shared" si="3"/>
        <v>11.281340345572747</v>
      </c>
      <c r="O26" s="14">
        <f t="shared" si="4"/>
        <v>8458.249171930715</v>
      </c>
      <c r="P26" s="14">
        <f t="shared" si="5"/>
        <v>1119.4899999999998</v>
      </c>
      <c r="Q26" s="14">
        <f t="shared" si="6"/>
        <v>13.235481448277792</v>
      </c>
      <c r="R26" s="14">
        <v>986.82</v>
      </c>
      <c r="S26" s="14">
        <v>322.37</v>
      </c>
      <c r="T26" s="14">
        <f t="shared" si="7"/>
        <v>32.66755841997527</v>
      </c>
      <c r="U26" s="14">
        <f t="shared" si="8"/>
        <v>9445.069171930714</v>
      </c>
      <c r="V26" s="14">
        <f t="shared" si="9"/>
        <v>1441.8599999999997</v>
      </c>
      <c r="W26" s="14">
        <f t="shared" si="10"/>
        <v>15.265743148657766</v>
      </c>
    </row>
    <row r="27" spans="1:23" ht="12.75">
      <c r="A27" s="22">
        <v>22</v>
      </c>
      <c r="B27" s="24" t="s">
        <v>75</v>
      </c>
      <c r="C27" s="14">
        <v>9587.185906595727</v>
      </c>
      <c r="D27" s="14">
        <v>1472.55</v>
      </c>
      <c r="E27" s="14">
        <f t="shared" si="0"/>
        <v>15.359564468098243</v>
      </c>
      <c r="F27" s="14">
        <v>4767.587390658185</v>
      </c>
      <c r="G27" s="14">
        <v>1463.72</v>
      </c>
      <c r="H27" s="14">
        <f t="shared" si="1"/>
        <v>30.701482323492915</v>
      </c>
      <c r="I27" s="14">
        <v>4223.189568162939</v>
      </c>
      <c r="J27" s="14">
        <v>203.79</v>
      </c>
      <c r="K27" s="14">
        <f t="shared" si="2"/>
        <v>4.825499701370198</v>
      </c>
      <c r="L27" s="14">
        <v>15578.772553580731</v>
      </c>
      <c r="M27" s="14">
        <v>625.69</v>
      </c>
      <c r="N27" s="14">
        <f t="shared" si="3"/>
        <v>4.016298446158308</v>
      </c>
      <c r="O27" s="14">
        <f t="shared" si="4"/>
        <v>29389.148028339398</v>
      </c>
      <c r="P27" s="14">
        <f t="shared" si="5"/>
        <v>2302.0299999999997</v>
      </c>
      <c r="Q27" s="14">
        <f t="shared" si="6"/>
        <v>7.832925261325016</v>
      </c>
      <c r="R27" s="14">
        <v>4951.52</v>
      </c>
      <c r="S27" s="14">
        <v>111.41</v>
      </c>
      <c r="T27" s="14">
        <f t="shared" si="7"/>
        <v>2.2500161566549264</v>
      </c>
      <c r="U27" s="14">
        <f t="shared" si="8"/>
        <v>34340.668028339394</v>
      </c>
      <c r="V27" s="14">
        <f t="shared" si="9"/>
        <v>2413.4399999999996</v>
      </c>
      <c r="W27" s="14">
        <f t="shared" si="10"/>
        <v>7.027935502036027</v>
      </c>
    </row>
    <row r="28" spans="1:23" ht="12.75">
      <c r="A28" s="25"/>
      <c r="B28" s="26" t="s">
        <v>76</v>
      </c>
      <c r="C28" s="15">
        <f>SUM(C6:C27)</f>
        <v>2490067.1467335136</v>
      </c>
      <c r="D28" s="15">
        <f>SUM(D6:D27)</f>
        <v>440466.17</v>
      </c>
      <c r="E28" s="15">
        <f t="shared" si="0"/>
        <v>17.688927408154694</v>
      </c>
      <c r="F28" s="15">
        <f>SUM(F6:F27)</f>
        <v>1592258.4312959712</v>
      </c>
      <c r="G28" s="15">
        <f>SUM(G6:G27)</f>
        <v>347181.21</v>
      </c>
      <c r="H28" s="15">
        <f t="shared" si="1"/>
        <v>21.80432542708675</v>
      </c>
      <c r="I28" s="15">
        <f>SUM(I6:I27)</f>
        <v>725629.5685999999</v>
      </c>
      <c r="J28" s="15">
        <f>SUM(J6:J27)</f>
        <v>145013.59</v>
      </c>
      <c r="K28" s="15">
        <f t="shared" si="2"/>
        <v>19.984520515031285</v>
      </c>
      <c r="L28" s="15">
        <f>SUM(L6:L27)</f>
        <v>1358607.45904</v>
      </c>
      <c r="M28" s="15">
        <f>SUM(M6:M27)</f>
        <v>349440.0900000001</v>
      </c>
      <c r="N28" s="15">
        <f t="shared" si="3"/>
        <v>25.720460142837467</v>
      </c>
      <c r="O28" s="15">
        <f>SUM(O6:O27)</f>
        <v>4574304.174373514</v>
      </c>
      <c r="P28" s="15">
        <f>SUM(P6:P27)</f>
        <v>934919.8500000001</v>
      </c>
      <c r="Q28" s="15">
        <f t="shared" si="6"/>
        <v>20.438515113132908</v>
      </c>
      <c r="R28" s="15">
        <f>SUM(R6:R27)</f>
        <v>562510.5267907787</v>
      </c>
      <c r="S28" s="15">
        <f>SUM(S6:S27)</f>
        <v>277944.02</v>
      </c>
      <c r="T28" s="15">
        <f t="shared" si="7"/>
        <v>49.41134552373969</v>
      </c>
      <c r="U28" s="15">
        <f>SUM(U6:U27)</f>
        <v>5136814.701164292</v>
      </c>
      <c r="V28" s="15">
        <f>SUM(V6:V27)</f>
        <v>1212863.87</v>
      </c>
      <c r="W28" s="15">
        <f t="shared" si="10"/>
        <v>23.61120539787228</v>
      </c>
    </row>
    <row r="29" spans="1:23" ht="12.75">
      <c r="A29" s="27">
        <v>23</v>
      </c>
      <c r="B29" s="28" t="s">
        <v>77</v>
      </c>
      <c r="C29" s="14">
        <v>134176.88874507812</v>
      </c>
      <c r="D29" s="14">
        <v>1024.83</v>
      </c>
      <c r="E29" s="14">
        <f t="shared" si="0"/>
        <v>0.7637902544804632</v>
      </c>
      <c r="F29" s="14">
        <v>98240.46387301534</v>
      </c>
      <c r="G29" s="14">
        <v>595.72</v>
      </c>
      <c r="H29" s="14">
        <f t="shared" si="1"/>
        <v>0.6063896448718136</v>
      </c>
      <c r="I29" s="14">
        <v>17054.39</v>
      </c>
      <c r="J29" s="14">
        <v>1361.31</v>
      </c>
      <c r="K29" s="14">
        <f t="shared" si="2"/>
        <v>7.9821676412935325</v>
      </c>
      <c r="L29" s="14">
        <v>37673.61</v>
      </c>
      <c r="M29" s="14">
        <v>11019.27</v>
      </c>
      <c r="N29" s="14">
        <f t="shared" si="3"/>
        <v>29.249307406431186</v>
      </c>
      <c r="O29" s="14">
        <f aca="true" t="shared" si="11" ref="O29:P35">C29+I29+L29</f>
        <v>188904.88874507812</v>
      </c>
      <c r="P29" s="14">
        <f t="shared" si="11"/>
        <v>13405.41</v>
      </c>
      <c r="Q29" s="14">
        <f t="shared" si="6"/>
        <v>7.096380664922985</v>
      </c>
      <c r="R29" s="14">
        <v>36320.112646261136</v>
      </c>
      <c r="S29" s="14">
        <v>482.92</v>
      </c>
      <c r="T29" s="14">
        <f t="shared" si="7"/>
        <v>1.3296214268479496</v>
      </c>
      <c r="U29" s="14">
        <f aca="true" t="shared" si="12" ref="U29:V35">O29+R29</f>
        <v>225225.00139133926</v>
      </c>
      <c r="V29" s="14">
        <f t="shared" si="12"/>
        <v>13888.33</v>
      </c>
      <c r="W29" s="14">
        <f t="shared" si="10"/>
        <v>6.166424648331274</v>
      </c>
    </row>
    <row r="30" spans="1:23" ht="12.75">
      <c r="A30" s="27">
        <v>24</v>
      </c>
      <c r="B30" s="28" t="s">
        <v>78</v>
      </c>
      <c r="C30" s="14">
        <v>23310.880930117797</v>
      </c>
      <c r="D30" s="14">
        <v>1572.35</v>
      </c>
      <c r="E30" s="14">
        <f t="shared" si="0"/>
        <v>6.7451333337150485</v>
      </c>
      <c r="F30" s="14">
        <v>18330.02553009864</v>
      </c>
      <c r="G30" s="14">
        <v>1120.72</v>
      </c>
      <c r="H30" s="14">
        <f t="shared" si="1"/>
        <v>6.1141213260163365</v>
      </c>
      <c r="I30" s="14">
        <v>8433.64</v>
      </c>
      <c r="J30" s="14">
        <v>1098.55</v>
      </c>
      <c r="K30" s="14">
        <f t="shared" si="2"/>
        <v>13.025810919128633</v>
      </c>
      <c r="L30" s="14">
        <v>24358.04</v>
      </c>
      <c r="M30" s="14">
        <v>8000.15</v>
      </c>
      <c r="N30" s="14">
        <f t="shared" si="3"/>
        <v>32.84398087859286</v>
      </c>
      <c r="O30" s="14">
        <f t="shared" si="11"/>
        <v>56102.5609301178</v>
      </c>
      <c r="P30" s="14">
        <f t="shared" si="11"/>
        <v>10671.05</v>
      </c>
      <c r="Q30" s="14">
        <f t="shared" si="6"/>
        <v>19.02061122181574</v>
      </c>
      <c r="R30" s="14">
        <v>12528</v>
      </c>
      <c r="S30" s="14">
        <v>6021.66</v>
      </c>
      <c r="T30" s="14">
        <f t="shared" si="7"/>
        <v>48.065613026819925</v>
      </c>
      <c r="U30" s="14">
        <f t="shared" si="12"/>
        <v>68630.56093011779</v>
      </c>
      <c r="V30" s="14">
        <f t="shared" si="12"/>
        <v>16692.71</v>
      </c>
      <c r="W30" s="14">
        <f t="shared" si="10"/>
        <v>24.32256093170671</v>
      </c>
    </row>
    <row r="31" spans="1:23" ht="12.75">
      <c r="A31" s="27">
        <v>25</v>
      </c>
      <c r="B31" s="28" t="s">
        <v>79</v>
      </c>
      <c r="C31" s="14">
        <v>131865.19343637055</v>
      </c>
      <c r="D31" s="14">
        <v>18977.82</v>
      </c>
      <c r="E31" s="14">
        <f t="shared" si="0"/>
        <v>14.391834194788817</v>
      </c>
      <c r="F31" s="14">
        <v>88864.43028845904</v>
      </c>
      <c r="G31" s="14">
        <v>4671.04</v>
      </c>
      <c r="H31" s="14">
        <f t="shared" si="1"/>
        <v>5.256366337844665</v>
      </c>
      <c r="I31" s="14">
        <v>33970.14</v>
      </c>
      <c r="J31" s="14">
        <v>15140.76</v>
      </c>
      <c r="K31" s="14">
        <f t="shared" si="2"/>
        <v>44.57079070030327</v>
      </c>
      <c r="L31" s="14">
        <v>43099.065</v>
      </c>
      <c r="M31" s="14">
        <v>12009.87</v>
      </c>
      <c r="N31" s="14">
        <f t="shared" si="3"/>
        <v>27.865732122030952</v>
      </c>
      <c r="O31" s="14">
        <f t="shared" si="11"/>
        <v>208934.39843637054</v>
      </c>
      <c r="P31" s="14">
        <f t="shared" si="11"/>
        <v>46128.45</v>
      </c>
      <c r="Q31" s="14">
        <f t="shared" si="6"/>
        <v>22.0779586057717</v>
      </c>
      <c r="R31" s="14">
        <v>79687.94264626113</v>
      </c>
      <c r="S31" s="14">
        <v>75219.89</v>
      </c>
      <c r="T31" s="14">
        <f t="shared" si="7"/>
        <v>94.3930631186012</v>
      </c>
      <c r="U31" s="14">
        <f t="shared" si="12"/>
        <v>288622.34108263167</v>
      </c>
      <c r="V31" s="14">
        <f t="shared" si="12"/>
        <v>121348.34</v>
      </c>
      <c r="W31" s="14">
        <f t="shared" si="10"/>
        <v>42.043987151104965</v>
      </c>
    </row>
    <row r="32" spans="1:23" ht="12.75">
      <c r="A32" s="27">
        <v>26</v>
      </c>
      <c r="B32" s="28" t="s">
        <v>80</v>
      </c>
      <c r="C32" s="14">
        <v>219289.59838990148</v>
      </c>
      <c r="D32" s="14">
        <v>8199.66</v>
      </c>
      <c r="E32" s="14">
        <f t="shared" si="0"/>
        <v>3.7391924013745665</v>
      </c>
      <c r="F32" s="14">
        <v>137080.14338416737</v>
      </c>
      <c r="G32" s="14">
        <v>6951.12</v>
      </c>
      <c r="H32" s="14">
        <f t="shared" si="1"/>
        <v>5.070843835142098</v>
      </c>
      <c r="I32" s="14">
        <v>61556.44</v>
      </c>
      <c r="J32" s="14">
        <v>6912.94</v>
      </c>
      <c r="K32" s="14">
        <f t="shared" si="2"/>
        <v>11.23024658346064</v>
      </c>
      <c r="L32" s="14">
        <v>129884.91</v>
      </c>
      <c r="M32" s="14">
        <v>10146.56</v>
      </c>
      <c r="N32" s="14">
        <f t="shared" si="3"/>
        <v>7.811962144024275</v>
      </c>
      <c r="O32" s="14">
        <f t="shared" si="11"/>
        <v>410730.94838990155</v>
      </c>
      <c r="P32" s="14">
        <f t="shared" si="11"/>
        <v>25259.16</v>
      </c>
      <c r="Q32" s="14">
        <f t="shared" si="6"/>
        <v>6.14980685020643</v>
      </c>
      <c r="R32" s="14">
        <v>49881.14264626114</v>
      </c>
      <c r="S32" s="14">
        <v>56284.31</v>
      </c>
      <c r="T32" s="14">
        <f t="shared" si="7"/>
        <v>112.83684978739919</v>
      </c>
      <c r="U32" s="14">
        <f t="shared" si="12"/>
        <v>460612.0910361627</v>
      </c>
      <c r="V32" s="14">
        <f t="shared" si="12"/>
        <v>81543.47</v>
      </c>
      <c r="W32" s="14">
        <f t="shared" si="10"/>
        <v>17.703284735006665</v>
      </c>
    </row>
    <row r="33" spans="1:23" ht="12.75">
      <c r="A33" s="27">
        <v>27</v>
      </c>
      <c r="B33" s="28" t="s">
        <v>81</v>
      </c>
      <c r="C33" s="14">
        <v>2908.9521051824445</v>
      </c>
      <c r="D33" s="14">
        <v>135.86</v>
      </c>
      <c r="E33" s="14">
        <f t="shared" si="0"/>
        <v>4.67041034322836</v>
      </c>
      <c r="F33" s="14">
        <v>1456.28865073315</v>
      </c>
      <c r="G33" s="14">
        <v>34.96</v>
      </c>
      <c r="H33" s="14">
        <f t="shared" si="1"/>
        <v>2.4006229796819354</v>
      </c>
      <c r="I33" s="14">
        <v>1186.89</v>
      </c>
      <c r="J33" s="14">
        <v>20</v>
      </c>
      <c r="K33" s="14">
        <f t="shared" si="2"/>
        <v>1.6850761233138705</v>
      </c>
      <c r="L33" s="14">
        <v>2821.56</v>
      </c>
      <c r="M33" s="14">
        <v>90.51</v>
      </c>
      <c r="N33" s="14">
        <f t="shared" si="3"/>
        <v>3.20779994045847</v>
      </c>
      <c r="O33" s="14">
        <f t="shared" si="11"/>
        <v>6917.402105182444</v>
      </c>
      <c r="P33" s="14">
        <f t="shared" si="11"/>
        <v>246.37</v>
      </c>
      <c r="Q33" s="14">
        <f t="shared" si="6"/>
        <v>3.5615972044681663</v>
      </c>
      <c r="R33" s="14">
        <v>796.09</v>
      </c>
      <c r="S33" s="14">
        <v>265.86</v>
      </c>
      <c r="T33" s="14">
        <f t="shared" si="7"/>
        <v>33.395721589267545</v>
      </c>
      <c r="U33" s="14">
        <f t="shared" si="12"/>
        <v>7713.492105182444</v>
      </c>
      <c r="V33" s="14">
        <f t="shared" si="12"/>
        <v>512.23</v>
      </c>
      <c r="W33" s="14">
        <f t="shared" si="10"/>
        <v>6.64070168239168</v>
      </c>
    </row>
    <row r="34" spans="1:23" ht="12.75">
      <c r="A34" s="27">
        <v>28</v>
      </c>
      <c r="B34" s="28" t="s">
        <v>82</v>
      </c>
      <c r="C34" s="14">
        <v>5301.884514203837</v>
      </c>
      <c r="D34" s="14">
        <v>187.6</v>
      </c>
      <c r="E34" s="14">
        <f t="shared" si="0"/>
        <v>3.538364509777919</v>
      </c>
      <c r="F34" s="14">
        <v>2183.36318853102</v>
      </c>
      <c r="G34" s="14">
        <v>171</v>
      </c>
      <c r="H34" s="14">
        <f t="shared" si="1"/>
        <v>7.831953973495808</v>
      </c>
      <c r="I34" s="14">
        <v>1008</v>
      </c>
      <c r="J34" s="14">
        <v>202</v>
      </c>
      <c r="K34" s="14">
        <f t="shared" si="2"/>
        <v>20.03968253968254</v>
      </c>
      <c r="L34" s="14">
        <v>3334</v>
      </c>
      <c r="M34" s="14">
        <v>1406.09</v>
      </c>
      <c r="N34" s="14">
        <f t="shared" si="3"/>
        <v>42.174265146970605</v>
      </c>
      <c r="O34" s="14">
        <f t="shared" si="11"/>
        <v>9643.884514203837</v>
      </c>
      <c r="P34" s="14">
        <f t="shared" si="11"/>
        <v>1795.69</v>
      </c>
      <c r="Q34" s="14">
        <f t="shared" si="6"/>
        <v>18.619986555783072</v>
      </c>
      <c r="R34" s="14">
        <v>1683</v>
      </c>
      <c r="S34" s="14">
        <v>152.22</v>
      </c>
      <c r="T34" s="14">
        <f t="shared" si="7"/>
        <v>9.044563279857398</v>
      </c>
      <c r="U34" s="14">
        <f t="shared" si="12"/>
        <v>11326.884514203837</v>
      </c>
      <c r="V34" s="14">
        <f t="shared" si="12"/>
        <v>1947.91</v>
      </c>
      <c r="W34" s="14">
        <f t="shared" si="10"/>
        <v>17.197226629770384</v>
      </c>
    </row>
    <row r="35" spans="1:23" ht="12.75">
      <c r="A35" s="27">
        <v>29</v>
      </c>
      <c r="B35" s="28" t="s">
        <v>83</v>
      </c>
      <c r="C35" s="14">
        <v>39394.4149656328</v>
      </c>
      <c r="D35" s="14">
        <v>653.36</v>
      </c>
      <c r="E35" s="14">
        <f t="shared" si="0"/>
        <v>1.6585092089068543</v>
      </c>
      <c r="F35" s="14">
        <v>24003.434389024405</v>
      </c>
      <c r="G35" s="14">
        <v>329.98</v>
      </c>
      <c r="H35" s="14">
        <f t="shared" si="1"/>
        <v>1.3747199448712377</v>
      </c>
      <c r="I35" s="14">
        <v>4005.73</v>
      </c>
      <c r="J35" s="14">
        <v>480</v>
      </c>
      <c r="K35" s="14">
        <f t="shared" si="2"/>
        <v>11.982834589450611</v>
      </c>
      <c r="L35" s="14">
        <v>6659.56</v>
      </c>
      <c r="M35" s="14">
        <v>691.41</v>
      </c>
      <c r="N35" s="14">
        <f t="shared" si="3"/>
        <v>10.382217443795087</v>
      </c>
      <c r="O35" s="14">
        <f t="shared" si="11"/>
        <v>50059.7049656328</v>
      </c>
      <c r="P35" s="14">
        <f t="shared" si="11"/>
        <v>1824.7700000000002</v>
      </c>
      <c r="Q35" s="14">
        <f t="shared" si="6"/>
        <v>3.6451872843692326</v>
      </c>
      <c r="R35" s="14">
        <v>3585.09</v>
      </c>
      <c r="S35" s="14">
        <v>616.1</v>
      </c>
      <c r="T35" s="14">
        <f t="shared" si="7"/>
        <v>17.185063694356344</v>
      </c>
      <c r="U35" s="14">
        <f t="shared" si="12"/>
        <v>53644.7949656328</v>
      </c>
      <c r="V35" s="14">
        <f t="shared" si="12"/>
        <v>2440.87</v>
      </c>
      <c r="W35" s="14">
        <f t="shared" si="10"/>
        <v>4.550059332995359</v>
      </c>
    </row>
    <row r="36" spans="1:23" ht="12.75">
      <c r="A36" s="25"/>
      <c r="B36" s="26" t="s">
        <v>84</v>
      </c>
      <c r="C36" s="15">
        <f>SUM(C29:C35)</f>
        <v>556247.813086487</v>
      </c>
      <c r="D36" s="15">
        <f>SUM(D29:D35)</f>
        <v>30751.479999999996</v>
      </c>
      <c r="E36" s="15">
        <f t="shared" si="0"/>
        <v>5.528377690038426</v>
      </c>
      <c r="F36" s="15">
        <f>SUM(F29:F35)</f>
        <v>370158.1493040289</v>
      </c>
      <c r="G36" s="15">
        <f>SUM(G29:G35)</f>
        <v>13874.539999999997</v>
      </c>
      <c r="H36" s="15">
        <f t="shared" si="1"/>
        <v>3.748273549045698</v>
      </c>
      <c r="I36" s="15">
        <f>SUM(I29:I35)</f>
        <v>127215.23</v>
      </c>
      <c r="J36" s="15">
        <f>SUM(J29:J35)</f>
        <v>25215.559999999998</v>
      </c>
      <c r="K36" s="15">
        <f t="shared" si="2"/>
        <v>19.821180215607832</v>
      </c>
      <c r="L36" s="15">
        <f>SUM(L29:L35)</f>
        <v>247830.745</v>
      </c>
      <c r="M36" s="15">
        <f>SUM(M29:M35)</f>
        <v>43363.86</v>
      </c>
      <c r="N36" s="15">
        <f t="shared" si="3"/>
        <v>17.497369020942095</v>
      </c>
      <c r="O36" s="15">
        <f>SUM(O29:O35)</f>
        <v>931293.788086487</v>
      </c>
      <c r="P36" s="15">
        <f>SUM(P29:P35)</f>
        <v>99330.90000000001</v>
      </c>
      <c r="Q36" s="15">
        <f t="shared" si="6"/>
        <v>10.665903850179594</v>
      </c>
      <c r="R36" s="15">
        <f>SUM(R29:R35)</f>
        <v>184481.3779387834</v>
      </c>
      <c r="S36" s="15">
        <f>SUM(S29:S35)</f>
        <v>139042.96</v>
      </c>
      <c r="T36" s="15">
        <f t="shared" si="7"/>
        <v>75.36964519320684</v>
      </c>
      <c r="U36" s="15">
        <f>SUM(U29:U35)</f>
        <v>1115775.1660252702</v>
      </c>
      <c r="V36" s="15">
        <f>SUM(V29:V35)</f>
        <v>238373.86000000002</v>
      </c>
      <c r="W36" s="15">
        <f t="shared" si="10"/>
        <v>21.3639689480776</v>
      </c>
    </row>
    <row r="37" spans="1:23" ht="12.75">
      <c r="A37" s="29" t="s">
        <v>85</v>
      </c>
      <c r="B37" s="30" t="s">
        <v>86</v>
      </c>
      <c r="C37" s="31">
        <f>C28+C36+C59</f>
        <v>3061556.7998200003</v>
      </c>
      <c r="D37" s="31">
        <f>D28+D36+D59</f>
        <v>477378.86999999994</v>
      </c>
      <c r="E37" s="31">
        <f t="shared" si="0"/>
        <v>15.592683762328587</v>
      </c>
      <c r="F37" s="31">
        <f>F28+F36+F59</f>
        <v>1964201.0806</v>
      </c>
      <c r="G37" s="31">
        <f>G28+G36+G59</f>
        <v>365213.88</v>
      </c>
      <c r="H37" s="31">
        <f t="shared" si="1"/>
        <v>18.593507742518856</v>
      </c>
      <c r="I37" s="31">
        <f>I28+I36+I59</f>
        <v>883517.7585999998</v>
      </c>
      <c r="J37" s="31">
        <f>J28+J36+J59</f>
        <v>181019.75</v>
      </c>
      <c r="K37" s="31">
        <f t="shared" si="2"/>
        <v>20.48852422466747</v>
      </c>
      <c r="L37" s="31">
        <f>L28+L36+L59</f>
        <v>1615652.2040400002</v>
      </c>
      <c r="M37" s="31">
        <f>M28+M36+M59</f>
        <v>396183.61000000004</v>
      </c>
      <c r="N37" s="31">
        <f t="shared" si="3"/>
        <v>24.521590043285787</v>
      </c>
      <c r="O37" s="31">
        <f>O28+O36+O59</f>
        <v>5560726.762460001</v>
      </c>
      <c r="P37" s="31">
        <f>P28+P36+P59</f>
        <v>1054582.2300000002</v>
      </c>
      <c r="Q37" s="31">
        <f t="shared" si="6"/>
        <v>18.964827351694318</v>
      </c>
      <c r="R37" s="31">
        <f>R28+R36+R59</f>
        <v>751773.1847295621</v>
      </c>
      <c r="S37" s="31">
        <f>S28+S36+S59</f>
        <v>497269.89</v>
      </c>
      <c r="T37" s="31">
        <f t="shared" si="7"/>
        <v>66.14626593510177</v>
      </c>
      <c r="U37" s="31">
        <f>U28+U36+U59</f>
        <v>6312499.947189562</v>
      </c>
      <c r="V37" s="31">
        <f>V28+V36+V59</f>
        <v>1551852.12</v>
      </c>
      <c r="W37" s="31">
        <f t="shared" si="10"/>
        <v>24.583796166064324</v>
      </c>
    </row>
    <row r="38" spans="1:23" ht="12.75">
      <c r="A38" s="27">
        <v>30</v>
      </c>
      <c r="B38" s="28" t="s">
        <v>87</v>
      </c>
      <c r="C38" s="32">
        <v>131128.87</v>
      </c>
      <c r="D38" s="14"/>
      <c r="E38" s="32"/>
      <c r="F38" s="32">
        <v>97975.45</v>
      </c>
      <c r="G38" s="14"/>
      <c r="H38" s="32"/>
      <c r="I38" s="32">
        <v>13058.96</v>
      </c>
      <c r="J38" s="14"/>
      <c r="K38" s="32"/>
      <c r="L38" s="32">
        <v>30483.63</v>
      </c>
      <c r="M38" s="14"/>
      <c r="N38" s="32"/>
      <c r="O38" s="32">
        <f>C38+I38+L38</f>
        <v>174671.46</v>
      </c>
      <c r="P38" s="32"/>
      <c r="Q38" s="32">
        <f t="shared" si="6"/>
        <v>0</v>
      </c>
      <c r="R38" s="32">
        <v>7384.78</v>
      </c>
      <c r="S38" s="14"/>
      <c r="T38" s="32"/>
      <c r="U38" s="32">
        <f aca="true" t="shared" si="13" ref="U38:V40">O38+R38</f>
        <v>182056.24</v>
      </c>
      <c r="V38" s="32">
        <f t="shared" si="13"/>
        <v>0</v>
      </c>
      <c r="W38" s="32">
        <f t="shared" si="10"/>
        <v>0</v>
      </c>
    </row>
    <row r="39" spans="1:23" ht="12.75">
      <c r="A39" s="27">
        <v>31</v>
      </c>
      <c r="B39" s="28" t="s">
        <v>88</v>
      </c>
      <c r="C39" s="32">
        <v>94338.35527500001</v>
      </c>
      <c r="D39" s="32"/>
      <c r="E39" s="32"/>
      <c r="F39" s="32">
        <v>71043.83527499999</v>
      </c>
      <c r="G39" s="32"/>
      <c r="H39" s="32"/>
      <c r="I39" s="32">
        <v>11718.33</v>
      </c>
      <c r="J39" s="32"/>
      <c r="K39" s="32"/>
      <c r="L39" s="32">
        <v>26234.81027</v>
      </c>
      <c r="M39" s="32"/>
      <c r="N39" s="32"/>
      <c r="O39" s="32">
        <f>C39+I39+L39</f>
        <v>132291.495545</v>
      </c>
      <c r="P39" s="32"/>
      <c r="Q39" s="32">
        <f t="shared" si="6"/>
        <v>0</v>
      </c>
      <c r="R39" s="32">
        <v>11257.938</v>
      </c>
      <c r="S39" s="32"/>
      <c r="T39" s="32"/>
      <c r="U39" s="32">
        <f t="shared" si="13"/>
        <v>143549.433545</v>
      </c>
      <c r="V39" s="32">
        <f t="shared" si="13"/>
        <v>0</v>
      </c>
      <c r="W39" s="32">
        <f t="shared" si="10"/>
        <v>0</v>
      </c>
    </row>
    <row r="40" spans="1:23" ht="12.75">
      <c r="A40" s="27">
        <v>32</v>
      </c>
      <c r="B40" s="28" t="s">
        <v>89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>
        <f>C40+I40+L40</f>
        <v>0</v>
      </c>
      <c r="P40" s="32"/>
      <c r="Q40" s="32" t="e">
        <f t="shared" si="6"/>
        <v>#DIV/0!</v>
      </c>
      <c r="R40" s="32"/>
      <c r="S40" s="32"/>
      <c r="T40" s="32"/>
      <c r="U40" s="32">
        <f t="shared" si="13"/>
        <v>0</v>
      </c>
      <c r="V40" s="32">
        <f t="shared" si="13"/>
        <v>0</v>
      </c>
      <c r="W40" s="32" t="e">
        <f t="shared" si="10"/>
        <v>#DIV/0!</v>
      </c>
    </row>
    <row r="41" spans="1:23" ht="12.75">
      <c r="A41" s="33" t="s">
        <v>90</v>
      </c>
      <c r="B41" s="26" t="s">
        <v>91</v>
      </c>
      <c r="C41" s="15">
        <f>SUM(C38:C40)</f>
        <v>225467.225275</v>
      </c>
      <c r="D41" s="15">
        <v>61581.46</v>
      </c>
      <c r="E41" s="15">
        <f>D41*100/C41</f>
        <v>27.31282115389043</v>
      </c>
      <c r="F41" s="15">
        <f>SUM(F38:F40)</f>
        <v>169019.28527499997</v>
      </c>
      <c r="G41" s="15">
        <v>60207.15</v>
      </c>
      <c r="H41" s="15">
        <f>G41*100/F41</f>
        <v>35.62146763432408</v>
      </c>
      <c r="I41" s="15">
        <f>SUM(I38:I40)</f>
        <v>24777.29</v>
      </c>
      <c r="J41" s="15">
        <v>251.6</v>
      </c>
      <c r="K41" s="15">
        <f>J41*100/I41</f>
        <v>1.0154459991387275</v>
      </c>
      <c r="L41" s="15">
        <f>SUM(L38:L40)</f>
        <v>56718.44027000001</v>
      </c>
      <c r="M41" s="15">
        <v>5511.8</v>
      </c>
      <c r="N41" s="15">
        <f>M41*100/L41</f>
        <v>9.717827171836648</v>
      </c>
      <c r="O41" s="15">
        <f>SUM(O38:O40)</f>
        <v>306962.95554500003</v>
      </c>
      <c r="P41" s="15">
        <f>D41+J41+M41</f>
        <v>67344.85999999999</v>
      </c>
      <c r="Q41" s="15">
        <f t="shared" si="6"/>
        <v>21.93908378306821</v>
      </c>
      <c r="R41" s="15">
        <f>SUM(R38:R40)</f>
        <v>18642.718</v>
      </c>
      <c r="S41" s="15">
        <v>3961.73</v>
      </c>
      <c r="T41" s="15">
        <f>S41*100/R41</f>
        <v>21.25081761146631</v>
      </c>
      <c r="U41" s="15">
        <f>SUM(U38:U40)</f>
        <v>325605.673545</v>
      </c>
      <c r="V41" s="15">
        <f>P41+S41</f>
        <v>71306.58999999998</v>
      </c>
      <c r="W41" s="15">
        <f t="shared" si="10"/>
        <v>21.899676754294983</v>
      </c>
    </row>
    <row r="42" spans="1:23" ht="12.75">
      <c r="A42" s="27">
        <v>33</v>
      </c>
      <c r="B42" s="28" t="s">
        <v>92</v>
      </c>
      <c r="C42" s="14">
        <v>1719472.2517549999</v>
      </c>
      <c r="D42" s="14">
        <v>563960.44</v>
      </c>
      <c r="E42" s="14">
        <f>D42*100/C42</f>
        <v>32.79846123857987</v>
      </c>
      <c r="F42" s="14">
        <v>1355588.648875</v>
      </c>
      <c r="G42" s="14">
        <v>541622.33</v>
      </c>
      <c r="H42" s="14">
        <f>G42*100/F42</f>
        <v>39.95477023575634</v>
      </c>
      <c r="I42" s="14">
        <v>126001.38</v>
      </c>
      <c r="J42" s="14">
        <v>10768.6</v>
      </c>
      <c r="K42" s="14">
        <f>J42*100/I42</f>
        <v>8.546414332922383</v>
      </c>
      <c r="L42" s="14">
        <v>236836.55132</v>
      </c>
      <c r="M42" s="14">
        <v>29521.87</v>
      </c>
      <c r="N42" s="14">
        <f>M42*100/L42</f>
        <v>12.465081861503608</v>
      </c>
      <c r="O42" s="14">
        <f>C42+I42+L42</f>
        <v>2082310.183075</v>
      </c>
      <c r="P42" s="14">
        <f>D42+J42+M42</f>
        <v>604250.91</v>
      </c>
      <c r="Q42" s="14">
        <f t="shared" si="6"/>
        <v>29.018294916451275</v>
      </c>
      <c r="R42" s="14">
        <v>329498.36</v>
      </c>
      <c r="S42" s="14">
        <v>85249.56</v>
      </c>
      <c r="T42" s="14">
        <f>S42*100/R42</f>
        <v>25.872529380722867</v>
      </c>
      <c r="U42" s="14">
        <f>O42+R42</f>
        <v>2411808.543075</v>
      </c>
      <c r="V42" s="14">
        <f>P42+S42</f>
        <v>689500.47</v>
      </c>
      <c r="W42" s="14">
        <f t="shared" si="10"/>
        <v>28.588524241683913</v>
      </c>
    </row>
    <row r="43" spans="1:23" ht="12.75">
      <c r="A43" s="27">
        <v>34</v>
      </c>
      <c r="B43" s="28" t="s">
        <v>93</v>
      </c>
      <c r="C43" s="14">
        <v>0</v>
      </c>
      <c r="D43" s="14">
        <v>0</v>
      </c>
      <c r="E43" s="14" t="e">
        <f>D43*100/C43</f>
        <v>#DIV/0!</v>
      </c>
      <c r="F43" s="14">
        <v>0</v>
      </c>
      <c r="G43" s="14">
        <v>0</v>
      </c>
      <c r="H43" s="14" t="e">
        <f>G43*100/F43</f>
        <v>#DIV/0!</v>
      </c>
      <c r="I43" s="14"/>
      <c r="J43" s="14">
        <v>0</v>
      </c>
      <c r="K43" s="14" t="e">
        <f>J43*100/I43</f>
        <v>#DIV/0!</v>
      </c>
      <c r="L43" s="14">
        <v>0</v>
      </c>
      <c r="M43" s="14">
        <v>0</v>
      </c>
      <c r="N43" s="14" t="e">
        <f>M43*100/L43</f>
        <v>#DIV/0!</v>
      </c>
      <c r="O43" s="14">
        <f>C43+I43+L43</f>
        <v>0</v>
      </c>
      <c r="P43" s="14">
        <f>D43+J43+M43</f>
        <v>0</v>
      </c>
      <c r="Q43" s="14" t="e">
        <f t="shared" si="6"/>
        <v>#DIV/0!</v>
      </c>
      <c r="R43" s="14">
        <v>0</v>
      </c>
      <c r="S43" s="14">
        <v>0</v>
      </c>
      <c r="T43" s="14">
        <v>0</v>
      </c>
      <c r="U43" s="14">
        <f>O43+R43</f>
        <v>0</v>
      </c>
      <c r="V43" s="14">
        <f>P43+S43</f>
        <v>0</v>
      </c>
      <c r="W43" s="14" t="e">
        <f t="shared" si="10"/>
        <v>#DIV/0!</v>
      </c>
    </row>
    <row r="44" spans="1:23" ht="12.75">
      <c r="A44" s="33" t="s">
        <v>94</v>
      </c>
      <c r="B44" s="26" t="s">
        <v>95</v>
      </c>
      <c r="C44" s="15">
        <f>SUM(C42:C43)</f>
        <v>1719472.2517549999</v>
      </c>
      <c r="D44" s="15">
        <f>SUM(D42:D43)</f>
        <v>563960.4400000001</v>
      </c>
      <c r="E44" s="15">
        <f>D44*100/C44</f>
        <v>32.79846123857987</v>
      </c>
      <c r="F44" s="15">
        <f>SUM(F42:F43)</f>
        <v>1355588.648875</v>
      </c>
      <c r="G44" s="15">
        <f>SUM(G42:G43)</f>
        <v>541622.3300000001</v>
      </c>
      <c r="H44" s="15">
        <f>G44*100/F44</f>
        <v>39.95477023575634</v>
      </c>
      <c r="I44" s="15">
        <f>SUM(I42:I43)</f>
        <v>126001.38</v>
      </c>
      <c r="J44" s="15">
        <f>SUM(J42:J43)</f>
        <v>10768.599999999999</v>
      </c>
      <c r="K44" s="15">
        <f>J44*100/I44</f>
        <v>8.546414332922383</v>
      </c>
      <c r="L44" s="15">
        <f>SUM(L42:L43)</f>
        <v>236836.55132</v>
      </c>
      <c r="M44" s="15">
        <f>SUM(M42:M43)</f>
        <v>29521.870000000006</v>
      </c>
      <c r="N44" s="15">
        <f>M44*100/L44</f>
        <v>12.465081861503608</v>
      </c>
      <c r="O44" s="15">
        <f>SUM(O42:O43)</f>
        <v>2082310.183075</v>
      </c>
      <c r="P44" s="15">
        <f>SUM(P42:P43)</f>
        <v>604250.91</v>
      </c>
      <c r="Q44" s="15">
        <f t="shared" si="6"/>
        <v>29.018294916451275</v>
      </c>
      <c r="R44" s="15">
        <f>SUM(R42:R43)</f>
        <v>329498.36</v>
      </c>
      <c r="S44" s="15">
        <f>SUM(S42:S43)</f>
        <v>85249.56</v>
      </c>
      <c r="T44" s="15">
        <f>S44*100/R44</f>
        <v>25.872529380722867</v>
      </c>
      <c r="U44" s="15">
        <f>SUM(U42:U43)</f>
        <v>2411808.543075</v>
      </c>
      <c r="V44" s="15">
        <f>SUM(V42:V43)</f>
        <v>689500.47</v>
      </c>
      <c r="W44" s="15">
        <f t="shared" si="10"/>
        <v>28.588524241683913</v>
      </c>
    </row>
    <row r="45" spans="1:23" ht="12.75" customHeight="1">
      <c r="A45" s="27">
        <v>35</v>
      </c>
      <c r="B45" s="34" t="s">
        <v>96</v>
      </c>
      <c r="C45" s="32">
        <v>0</v>
      </c>
      <c r="D45" s="32"/>
      <c r="E45" s="32"/>
      <c r="F45" s="32">
        <v>0</v>
      </c>
      <c r="G45" s="32"/>
      <c r="H45" s="32"/>
      <c r="I45" s="32">
        <v>0</v>
      </c>
      <c r="J45" s="32"/>
      <c r="K45" s="32"/>
      <c r="L45" s="32">
        <v>0</v>
      </c>
      <c r="M45" s="32"/>
      <c r="N45" s="32"/>
      <c r="O45" s="32">
        <f>C45+I45+L45</f>
        <v>0</v>
      </c>
      <c r="P45" s="32">
        <f>D45+J45+M45</f>
        <v>0</v>
      </c>
      <c r="Q45" s="32" t="e">
        <f t="shared" si="6"/>
        <v>#DIV/0!</v>
      </c>
      <c r="R45" s="32">
        <v>0</v>
      </c>
      <c r="S45" s="32"/>
      <c r="T45" s="32"/>
      <c r="U45" s="32">
        <f>O45+R45</f>
        <v>0</v>
      </c>
      <c r="V45" s="32">
        <f>P45+S45</f>
        <v>0</v>
      </c>
      <c r="W45" s="32" t="e">
        <f t="shared" si="10"/>
        <v>#DIV/0!</v>
      </c>
    </row>
    <row r="46" spans="1:23" ht="12.75">
      <c r="A46" s="33" t="s">
        <v>97</v>
      </c>
      <c r="B46" s="26" t="s">
        <v>98</v>
      </c>
      <c r="C46" s="15">
        <f>C45</f>
        <v>0</v>
      </c>
      <c r="D46" s="15">
        <f>D45</f>
        <v>0</v>
      </c>
      <c r="E46" s="15" t="e">
        <f>D46*100/C46</f>
        <v>#DIV/0!</v>
      </c>
      <c r="F46" s="15">
        <f>F45</f>
        <v>0</v>
      </c>
      <c r="G46" s="15">
        <f>G45</f>
        <v>0</v>
      </c>
      <c r="H46" s="15" t="e">
        <f>G46*100/F46</f>
        <v>#DIV/0!</v>
      </c>
      <c r="I46" s="15">
        <f>I45</f>
        <v>0</v>
      </c>
      <c r="J46" s="15">
        <f>J45</f>
        <v>0</v>
      </c>
      <c r="K46" s="15" t="e">
        <f>J46*100/I46</f>
        <v>#DIV/0!</v>
      </c>
      <c r="L46" s="15">
        <f>L45</f>
        <v>0</v>
      </c>
      <c r="M46" s="15">
        <f>M45</f>
        <v>0</v>
      </c>
      <c r="N46" s="15" t="e">
        <f>M46*100/L46</f>
        <v>#DIV/0!</v>
      </c>
      <c r="O46" s="15">
        <f>O45</f>
        <v>0</v>
      </c>
      <c r="P46" s="15">
        <f>P45</f>
        <v>0</v>
      </c>
      <c r="Q46" s="15" t="e">
        <f t="shared" si="6"/>
        <v>#DIV/0!</v>
      </c>
      <c r="R46" s="15">
        <f>R45</f>
        <v>0</v>
      </c>
      <c r="S46" s="15">
        <f>S45</f>
        <v>0</v>
      </c>
      <c r="T46" s="15" t="e">
        <f>S46*100/R46</f>
        <v>#DIV/0!</v>
      </c>
      <c r="U46" s="15">
        <f>U45</f>
        <v>0</v>
      </c>
      <c r="V46" s="15">
        <f>V45</f>
        <v>0</v>
      </c>
      <c r="W46" s="15" t="e">
        <f t="shared" si="10"/>
        <v>#DIV/0!</v>
      </c>
    </row>
    <row r="47" spans="1:23" ht="12.75">
      <c r="A47" s="35"/>
      <c r="B47" s="36" t="s">
        <v>99</v>
      </c>
      <c r="C47" s="31">
        <f>C37+C41+C44+C46</f>
        <v>5006496.27685</v>
      </c>
      <c r="D47" s="31">
        <f>D37+D41+D44+D46</f>
        <v>1102920.77</v>
      </c>
      <c r="E47" s="31">
        <f>D47*100/C47</f>
        <v>22.029793073049852</v>
      </c>
      <c r="F47" s="31">
        <f>F37+F41+F44+F46</f>
        <v>3488809.01475</v>
      </c>
      <c r="G47" s="31">
        <f>G37+G41+G44+G46</f>
        <v>967043.3600000001</v>
      </c>
      <c r="H47" s="31">
        <f>G47*100/F47</f>
        <v>27.71843789417909</v>
      </c>
      <c r="I47" s="31">
        <f>I37+I41+I44+I46</f>
        <v>1034296.4285999999</v>
      </c>
      <c r="J47" s="31">
        <f>J37+J41+J44+J46</f>
        <v>192039.95</v>
      </c>
      <c r="K47" s="31">
        <f>J47*100/I47</f>
        <v>18.567206140307466</v>
      </c>
      <c r="L47" s="31">
        <f>L37+L41+L44+L46</f>
        <v>1909207.1956300002</v>
      </c>
      <c r="M47" s="31">
        <f>M37+M41+M44+M46</f>
        <v>431217.28</v>
      </c>
      <c r="N47" s="31">
        <f>M47*100/L47</f>
        <v>22.586196039225953</v>
      </c>
      <c r="O47" s="31">
        <f>O37+O41+O44+O46</f>
        <v>7949999.901080001</v>
      </c>
      <c r="P47" s="31">
        <f>P37+P41+P44+P46</f>
        <v>1726178.0000000005</v>
      </c>
      <c r="Q47" s="31">
        <f t="shared" si="6"/>
        <v>21.712931087779015</v>
      </c>
      <c r="R47" s="31">
        <f>R37+R41+R44+R46</f>
        <v>1099914.2627295621</v>
      </c>
      <c r="S47" s="31">
        <f>S37+S41+S44+S46</f>
        <v>586481.1799999999</v>
      </c>
      <c r="T47" s="31">
        <f>S47*100/R47</f>
        <v>53.32062687727863</v>
      </c>
      <c r="U47" s="31">
        <f>U37+U41+U44+U46</f>
        <v>9049914.163809562</v>
      </c>
      <c r="V47" s="31">
        <f>V37+V41+V44+V46</f>
        <v>2312659.18</v>
      </c>
      <c r="W47" s="31">
        <f t="shared" si="10"/>
        <v>25.55448745854719</v>
      </c>
    </row>
    <row r="48" spans="1:26" ht="12.75">
      <c r="A48" s="37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39"/>
      <c r="Z48" s="39"/>
    </row>
    <row r="49" spans="1:23" ht="12.75">
      <c r="A49" s="22">
        <v>1</v>
      </c>
      <c r="B49" s="40" t="s">
        <v>100</v>
      </c>
      <c r="C49" s="14">
        <v>0</v>
      </c>
      <c r="D49" s="14"/>
      <c r="E49" s="14" t="e">
        <f aca="true" t="shared" si="14" ref="E49:E59">D49*100/C49</f>
        <v>#DIV/0!</v>
      </c>
      <c r="F49" s="14">
        <v>0</v>
      </c>
      <c r="G49" s="14"/>
      <c r="H49" s="14" t="e">
        <f aca="true" t="shared" si="15" ref="H49:H59">G49*100/F49</f>
        <v>#DIV/0!</v>
      </c>
      <c r="I49" s="14">
        <v>8.5</v>
      </c>
      <c r="J49" s="14"/>
      <c r="K49" s="14">
        <f aca="true" t="shared" si="16" ref="K49:K59">J49*100/I49</f>
        <v>0</v>
      </c>
      <c r="L49" s="14">
        <v>520.4</v>
      </c>
      <c r="M49" s="14"/>
      <c r="N49" s="14">
        <f aca="true" t="shared" si="17" ref="N49:N59">M49*100/L49</f>
        <v>0</v>
      </c>
      <c r="O49" s="14">
        <f aca="true" t="shared" si="18" ref="O49:O58">C49+I49+L49</f>
        <v>528.9</v>
      </c>
      <c r="P49" s="14">
        <f aca="true" t="shared" si="19" ref="P49:P58">D49+J49+M49</f>
        <v>0</v>
      </c>
      <c r="Q49" s="14">
        <f aca="true" t="shared" si="20" ref="Q49:Q59">P49*100/O49</f>
        <v>0</v>
      </c>
      <c r="R49" s="14">
        <v>910</v>
      </c>
      <c r="S49" s="14"/>
      <c r="T49" s="14">
        <f aca="true" t="shared" si="21" ref="T49:T59">S49*100/R49</f>
        <v>0</v>
      </c>
      <c r="U49" s="14">
        <f aca="true" t="shared" si="22" ref="U49:U58">O49+R49</f>
        <v>1438.9</v>
      </c>
      <c r="V49" s="14">
        <f aca="true" t="shared" si="23" ref="V49:V58">P49+S49</f>
        <v>0</v>
      </c>
      <c r="W49" s="14">
        <f aca="true" t="shared" si="24" ref="W49:W59">V49*100/U49</f>
        <v>0</v>
      </c>
    </row>
    <row r="50" spans="1:23" ht="12.75">
      <c r="A50" s="22">
        <v>2</v>
      </c>
      <c r="B50" s="40" t="s">
        <v>101</v>
      </c>
      <c r="C50" s="14">
        <v>1000</v>
      </c>
      <c r="D50" s="14"/>
      <c r="E50" s="14">
        <f t="shared" si="14"/>
        <v>0</v>
      </c>
      <c r="F50" s="14">
        <v>500</v>
      </c>
      <c r="G50" s="14"/>
      <c r="H50" s="14">
        <f t="shared" si="15"/>
        <v>0</v>
      </c>
      <c r="I50" s="14">
        <v>321</v>
      </c>
      <c r="J50" s="14"/>
      <c r="K50" s="14">
        <f t="shared" si="16"/>
        <v>0</v>
      </c>
      <c r="L50" s="14">
        <v>871</v>
      </c>
      <c r="M50" s="14"/>
      <c r="N50" s="14">
        <f t="shared" si="17"/>
        <v>0</v>
      </c>
      <c r="O50" s="14">
        <f t="shared" si="18"/>
        <v>2192</v>
      </c>
      <c r="P50" s="14">
        <f t="shared" si="19"/>
        <v>0</v>
      </c>
      <c r="Q50" s="14">
        <f t="shared" si="20"/>
        <v>0</v>
      </c>
      <c r="R50" s="14">
        <v>104</v>
      </c>
      <c r="S50" s="14"/>
      <c r="T50" s="14">
        <f t="shared" si="21"/>
        <v>0</v>
      </c>
      <c r="U50" s="14">
        <f t="shared" si="22"/>
        <v>2296</v>
      </c>
      <c r="V50" s="14">
        <f t="shared" si="23"/>
        <v>0</v>
      </c>
      <c r="W50" s="14">
        <f t="shared" si="24"/>
        <v>0</v>
      </c>
    </row>
    <row r="51" spans="1:23" ht="12.75">
      <c r="A51" s="22">
        <v>3</v>
      </c>
      <c r="B51" s="24" t="s">
        <v>102</v>
      </c>
      <c r="C51" s="14">
        <v>1446.77</v>
      </c>
      <c r="D51" s="14"/>
      <c r="E51" s="14">
        <f t="shared" si="14"/>
        <v>0</v>
      </c>
      <c r="F51" s="14">
        <v>494.08</v>
      </c>
      <c r="G51" s="14"/>
      <c r="H51" s="14">
        <f t="shared" si="15"/>
        <v>0</v>
      </c>
      <c r="I51" s="14">
        <v>964.66</v>
      </c>
      <c r="J51" s="14"/>
      <c r="K51" s="14">
        <f t="shared" si="16"/>
        <v>0</v>
      </c>
      <c r="L51" s="14">
        <v>1916.99</v>
      </c>
      <c r="M51" s="14"/>
      <c r="N51" s="14">
        <f t="shared" si="17"/>
        <v>0</v>
      </c>
      <c r="O51" s="14">
        <f t="shared" si="18"/>
        <v>4328.42</v>
      </c>
      <c r="P51" s="14">
        <f t="shared" si="19"/>
        <v>0</v>
      </c>
      <c r="Q51" s="14">
        <f t="shared" si="20"/>
        <v>0</v>
      </c>
      <c r="R51" s="14">
        <v>506</v>
      </c>
      <c r="S51" s="14"/>
      <c r="T51" s="14">
        <f t="shared" si="21"/>
        <v>0</v>
      </c>
      <c r="U51" s="14">
        <f t="shared" si="22"/>
        <v>4834.42</v>
      </c>
      <c r="V51" s="14">
        <f t="shared" si="23"/>
        <v>0</v>
      </c>
      <c r="W51" s="14">
        <f t="shared" si="24"/>
        <v>0</v>
      </c>
    </row>
    <row r="52" spans="1:23" ht="12.75">
      <c r="A52" s="22">
        <v>4</v>
      </c>
      <c r="B52" s="24" t="s">
        <v>103</v>
      </c>
      <c r="C52" s="32">
        <v>4931.49</v>
      </c>
      <c r="D52" s="14"/>
      <c r="E52" s="14">
        <f t="shared" si="14"/>
        <v>0</v>
      </c>
      <c r="F52" s="32">
        <v>96.37</v>
      </c>
      <c r="G52" s="32"/>
      <c r="H52" s="14">
        <f t="shared" si="15"/>
        <v>0</v>
      </c>
      <c r="I52" s="32">
        <v>5.07</v>
      </c>
      <c r="J52" s="32"/>
      <c r="K52" s="14">
        <f t="shared" si="16"/>
        <v>0</v>
      </c>
      <c r="L52" s="32">
        <v>36.35</v>
      </c>
      <c r="M52" s="32"/>
      <c r="N52" s="14">
        <f t="shared" si="17"/>
        <v>0</v>
      </c>
      <c r="O52" s="32">
        <f t="shared" si="18"/>
        <v>4972.91</v>
      </c>
      <c r="P52" s="32">
        <f t="shared" si="19"/>
        <v>0</v>
      </c>
      <c r="Q52" s="14">
        <f t="shared" si="20"/>
        <v>0</v>
      </c>
      <c r="R52" s="32">
        <v>0</v>
      </c>
      <c r="S52" s="32"/>
      <c r="T52" s="14" t="e">
        <f t="shared" si="21"/>
        <v>#DIV/0!</v>
      </c>
      <c r="U52" s="32">
        <f t="shared" si="22"/>
        <v>4972.91</v>
      </c>
      <c r="V52" s="32">
        <f t="shared" si="23"/>
        <v>0</v>
      </c>
      <c r="W52" s="14">
        <f t="shared" si="24"/>
        <v>0</v>
      </c>
    </row>
    <row r="53" spans="1:23" ht="12.75">
      <c r="A53" s="22">
        <v>5</v>
      </c>
      <c r="B53" s="24" t="s">
        <v>104</v>
      </c>
      <c r="C53" s="32">
        <v>902</v>
      </c>
      <c r="D53" s="14"/>
      <c r="E53" s="14">
        <f t="shared" si="14"/>
        <v>0</v>
      </c>
      <c r="F53" s="32">
        <v>50</v>
      </c>
      <c r="G53" s="32"/>
      <c r="H53" s="14">
        <f t="shared" si="15"/>
        <v>0</v>
      </c>
      <c r="I53" s="32">
        <v>1011</v>
      </c>
      <c r="J53" s="32"/>
      <c r="K53" s="14">
        <f t="shared" si="16"/>
        <v>0</v>
      </c>
      <c r="L53" s="32">
        <v>2411</v>
      </c>
      <c r="M53" s="32"/>
      <c r="N53" s="14">
        <f t="shared" si="17"/>
        <v>0</v>
      </c>
      <c r="O53" s="32">
        <f t="shared" si="18"/>
        <v>4324</v>
      </c>
      <c r="P53" s="32">
        <f t="shared" si="19"/>
        <v>0</v>
      </c>
      <c r="Q53" s="14">
        <f t="shared" si="20"/>
        <v>0</v>
      </c>
      <c r="R53" s="32">
        <v>1023</v>
      </c>
      <c r="S53" s="32"/>
      <c r="T53" s="14">
        <f t="shared" si="21"/>
        <v>0</v>
      </c>
      <c r="U53" s="32">
        <f t="shared" si="22"/>
        <v>5347</v>
      </c>
      <c r="V53" s="32">
        <f t="shared" si="23"/>
        <v>0</v>
      </c>
      <c r="W53" s="14">
        <f t="shared" si="24"/>
        <v>0</v>
      </c>
    </row>
    <row r="54" spans="1:23" ht="12.75">
      <c r="A54" s="22">
        <v>6</v>
      </c>
      <c r="B54" s="24" t="s">
        <v>105</v>
      </c>
      <c r="C54" s="32">
        <v>1737</v>
      </c>
      <c r="D54" s="32"/>
      <c r="E54" s="14">
        <f t="shared" si="14"/>
        <v>0</v>
      </c>
      <c r="F54" s="32">
        <v>50</v>
      </c>
      <c r="G54" s="32"/>
      <c r="H54" s="14">
        <f t="shared" si="15"/>
        <v>0</v>
      </c>
      <c r="I54" s="32">
        <v>1060</v>
      </c>
      <c r="J54" s="32"/>
      <c r="K54" s="14">
        <f t="shared" si="16"/>
        <v>0</v>
      </c>
      <c r="L54" s="32">
        <v>688</v>
      </c>
      <c r="M54" s="32"/>
      <c r="N54" s="14">
        <f t="shared" si="17"/>
        <v>0</v>
      </c>
      <c r="O54" s="32">
        <f t="shared" si="18"/>
        <v>3485</v>
      </c>
      <c r="P54" s="32">
        <f t="shared" si="19"/>
        <v>0</v>
      </c>
      <c r="Q54" s="14">
        <f t="shared" si="20"/>
        <v>0</v>
      </c>
      <c r="R54" s="32">
        <v>288</v>
      </c>
      <c r="S54" s="32"/>
      <c r="T54" s="14">
        <f t="shared" si="21"/>
        <v>0</v>
      </c>
      <c r="U54" s="32">
        <f t="shared" si="22"/>
        <v>3773</v>
      </c>
      <c r="V54" s="32">
        <f t="shared" si="23"/>
        <v>0</v>
      </c>
      <c r="W54" s="14">
        <f t="shared" si="24"/>
        <v>0</v>
      </c>
    </row>
    <row r="55" spans="1:23" ht="12.75">
      <c r="A55" s="22">
        <v>7</v>
      </c>
      <c r="B55" s="24" t="s">
        <v>106</v>
      </c>
      <c r="C55" s="32">
        <v>2433.89</v>
      </c>
      <c r="D55" s="32"/>
      <c r="E55" s="14">
        <f t="shared" si="14"/>
        <v>0</v>
      </c>
      <c r="F55" s="32">
        <v>370.32</v>
      </c>
      <c r="G55" s="32"/>
      <c r="H55" s="14">
        <f t="shared" si="15"/>
        <v>0</v>
      </c>
      <c r="I55" s="32">
        <v>433.8</v>
      </c>
      <c r="J55" s="32"/>
      <c r="K55" s="14">
        <f t="shared" si="16"/>
        <v>0</v>
      </c>
      <c r="L55" s="32">
        <v>699.88</v>
      </c>
      <c r="M55" s="32"/>
      <c r="N55" s="14">
        <f t="shared" si="17"/>
        <v>0</v>
      </c>
      <c r="O55" s="32">
        <f t="shared" si="18"/>
        <v>3567.57</v>
      </c>
      <c r="P55" s="32">
        <f t="shared" si="19"/>
        <v>0</v>
      </c>
      <c r="Q55" s="14">
        <f t="shared" si="20"/>
        <v>0</v>
      </c>
      <c r="R55" s="32">
        <v>668.09</v>
      </c>
      <c r="S55" s="32"/>
      <c r="T55" s="14">
        <f t="shared" si="21"/>
        <v>0</v>
      </c>
      <c r="U55" s="32">
        <f t="shared" si="22"/>
        <v>4235.66</v>
      </c>
      <c r="V55" s="32">
        <f t="shared" si="23"/>
        <v>0</v>
      </c>
      <c r="W55" s="14">
        <f t="shared" si="24"/>
        <v>0</v>
      </c>
    </row>
    <row r="56" spans="1:23" ht="12.75">
      <c r="A56" s="22">
        <v>8</v>
      </c>
      <c r="B56" s="24" t="s">
        <v>107</v>
      </c>
      <c r="C56" s="32">
        <v>1596.39</v>
      </c>
      <c r="D56" s="32"/>
      <c r="E56" s="14">
        <f t="shared" si="14"/>
        <v>0</v>
      </c>
      <c r="F56" s="32">
        <v>75.83</v>
      </c>
      <c r="G56" s="32"/>
      <c r="H56" s="14">
        <f t="shared" si="15"/>
        <v>0</v>
      </c>
      <c r="I56" s="32">
        <v>22862.47</v>
      </c>
      <c r="J56" s="32"/>
      <c r="K56" s="14">
        <f t="shared" si="16"/>
        <v>0</v>
      </c>
      <c r="L56" s="32">
        <v>654.26</v>
      </c>
      <c r="M56" s="32"/>
      <c r="N56" s="14">
        <f t="shared" si="17"/>
        <v>0</v>
      </c>
      <c r="O56" s="32">
        <f t="shared" si="18"/>
        <v>25113.12</v>
      </c>
      <c r="P56" s="32">
        <f t="shared" si="19"/>
        <v>0</v>
      </c>
      <c r="Q56" s="14">
        <f t="shared" si="20"/>
        <v>0</v>
      </c>
      <c r="R56" s="32">
        <v>213.01</v>
      </c>
      <c r="S56" s="32"/>
      <c r="T56" s="14">
        <f t="shared" si="21"/>
        <v>0</v>
      </c>
      <c r="U56" s="32">
        <f t="shared" si="22"/>
        <v>25326.129999999997</v>
      </c>
      <c r="V56" s="32">
        <f t="shared" si="23"/>
        <v>0</v>
      </c>
      <c r="W56" s="14">
        <f t="shared" si="24"/>
        <v>0</v>
      </c>
    </row>
    <row r="57" spans="1:23" ht="12.75">
      <c r="A57" s="22">
        <v>9</v>
      </c>
      <c r="B57" s="24" t="s">
        <v>108</v>
      </c>
      <c r="C57" s="32">
        <v>597.15</v>
      </c>
      <c r="D57" s="32"/>
      <c r="E57" s="14">
        <f t="shared" si="14"/>
        <v>0</v>
      </c>
      <c r="F57" s="32">
        <v>73.95</v>
      </c>
      <c r="G57" s="32"/>
      <c r="H57" s="14">
        <f t="shared" si="15"/>
        <v>0</v>
      </c>
      <c r="I57" s="32">
        <v>1356.73</v>
      </c>
      <c r="J57" s="32"/>
      <c r="K57" s="14">
        <f t="shared" si="16"/>
        <v>0</v>
      </c>
      <c r="L57" s="32">
        <v>560.56</v>
      </c>
      <c r="M57" s="32"/>
      <c r="N57" s="14">
        <f t="shared" si="17"/>
        <v>0</v>
      </c>
      <c r="O57" s="32">
        <f t="shared" si="18"/>
        <v>2514.44</v>
      </c>
      <c r="P57" s="32">
        <f t="shared" si="19"/>
        <v>0</v>
      </c>
      <c r="Q57" s="14">
        <f t="shared" si="20"/>
        <v>0</v>
      </c>
      <c r="R57" s="32">
        <v>136.09</v>
      </c>
      <c r="S57" s="32"/>
      <c r="T57" s="14">
        <f t="shared" si="21"/>
        <v>0</v>
      </c>
      <c r="U57" s="32">
        <f t="shared" si="22"/>
        <v>2650.53</v>
      </c>
      <c r="V57" s="32">
        <f t="shared" si="23"/>
        <v>0</v>
      </c>
      <c r="W57" s="14">
        <f t="shared" si="24"/>
        <v>0</v>
      </c>
    </row>
    <row r="58" spans="1:23" ht="12.75">
      <c r="A58" s="22">
        <v>10</v>
      </c>
      <c r="B58" s="24"/>
      <c r="C58" s="32">
        <v>597.15</v>
      </c>
      <c r="D58" s="14">
        <v>6161.22</v>
      </c>
      <c r="E58" s="14">
        <f t="shared" si="14"/>
        <v>1031.770911831198</v>
      </c>
      <c r="F58" s="32">
        <v>73.95</v>
      </c>
      <c r="G58" s="14">
        <v>4158.13</v>
      </c>
      <c r="H58" s="14">
        <f t="shared" si="15"/>
        <v>5622.89384719405</v>
      </c>
      <c r="I58" s="32">
        <v>2649.73</v>
      </c>
      <c r="J58" s="14">
        <v>10790.6</v>
      </c>
      <c r="K58" s="14">
        <f t="shared" si="16"/>
        <v>407.23394459058085</v>
      </c>
      <c r="L58" s="32">
        <v>855.56</v>
      </c>
      <c r="M58" s="14">
        <v>3379.66</v>
      </c>
      <c r="N58" s="14">
        <f t="shared" si="17"/>
        <v>395.0231427369209</v>
      </c>
      <c r="O58" s="32">
        <f t="shared" si="18"/>
        <v>4102.4400000000005</v>
      </c>
      <c r="P58" s="32">
        <f t="shared" si="19"/>
        <v>20331.48</v>
      </c>
      <c r="Q58" s="14">
        <f t="shared" si="20"/>
        <v>495.5948167432064</v>
      </c>
      <c r="R58" s="32">
        <f>306.09+627</f>
        <v>933.0899999999999</v>
      </c>
      <c r="S58" s="14">
        <v>80282.91</v>
      </c>
      <c r="T58" s="14">
        <f t="shared" si="21"/>
        <v>8603.983538565413</v>
      </c>
      <c r="U58" s="32">
        <f t="shared" si="22"/>
        <v>5035.530000000001</v>
      </c>
      <c r="V58" s="32">
        <f t="shared" si="23"/>
        <v>100614.39</v>
      </c>
      <c r="W58" s="14">
        <f t="shared" si="24"/>
        <v>1998.0893768878348</v>
      </c>
    </row>
    <row r="59" spans="1:23" ht="12.75">
      <c r="A59" s="41"/>
      <c r="B59" s="42" t="s">
        <v>50</v>
      </c>
      <c r="C59" s="15">
        <f>SUM(C49:C58)</f>
        <v>15241.839999999998</v>
      </c>
      <c r="D59" s="15">
        <f>SUM(D49:D58)</f>
        <v>6161.219999999999</v>
      </c>
      <c r="E59" s="15">
        <f t="shared" si="14"/>
        <v>40.42307227998719</v>
      </c>
      <c r="F59" s="15">
        <f>SUM(F49:F58)</f>
        <v>1784.4999999999998</v>
      </c>
      <c r="G59" s="15">
        <f>SUM(G49:G58)</f>
        <v>4158.13</v>
      </c>
      <c r="H59" s="15">
        <f t="shared" si="15"/>
        <v>233.01372933594848</v>
      </c>
      <c r="I59" s="15">
        <f>SUM(I49:I58)</f>
        <v>30672.96</v>
      </c>
      <c r="J59" s="15">
        <f>SUM(J49:J58)</f>
        <v>10790.599999999999</v>
      </c>
      <c r="K59" s="15">
        <f t="shared" si="16"/>
        <v>35.17951968117846</v>
      </c>
      <c r="L59" s="15">
        <f>SUM(L49:L58)</f>
        <v>9214</v>
      </c>
      <c r="M59" s="15">
        <f>SUM(M49:M58)</f>
        <v>3379.66</v>
      </c>
      <c r="N59" s="15">
        <f t="shared" si="17"/>
        <v>36.67961797265031</v>
      </c>
      <c r="O59" s="15">
        <f>SUM(O49:O58)</f>
        <v>55128.8</v>
      </c>
      <c r="P59" s="15">
        <f>SUM(P49:P58)</f>
        <v>20331.48</v>
      </c>
      <c r="Q59" s="15">
        <f t="shared" si="20"/>
        <v>36.87996110925687</v>
      </c>
      <c r="R59" s="15">
        <f>SUM(R49:R58)</f>
        <v>4781.280000000001</v>
      </c>
      <c r="S59" s="15">
        <f>SUM(S49:S58)</f>
        <v>80282.91</v>
      </c>
      <c r="T59" s="15">
        <f t="shared" si="21"/>
        <v>1679.1091506876817</v>
      </c>
      <c r="U59" s="15">
        <f>SUM(U49:U58)</f>
        <v>59910.079999999994</v>
      </c>
      <c r="V59" s="15">
        <f>SUM(V49:V58)</f>
        <v>100614.39</v>
      </c>
      <c r="W59" s="15">
        <f t="shared" si="24"/>
        <v>167.94233958625995</v>
      </c>
    </row>
    <row r="66" ht="12.75">
      <c r="C66" s="43"/>
    </row>
  </sheetData>
  <sheetProtection password="CA2B" sheet="1" objects="1" scenarios="1"/>
  <mergeCells count="11">
    <mergeCell ref="C3:E4"/>
    <mergeCell ref="F3:H4"/>
    <mergeCell ref="A1:W1"/>
    <mergeCell ref="A2:W2"/>
    <mergeCell ref="U3:W4"/>
    <mergeCell ref="I3:K4"/>
    <mergeCell ref="L3:N4"/>
    <mergeCell ref="O3:Q4"/>
    <mergeCell ref="R3:T4"/>
    <mergeCell ref="A3:A5"/>
    <mergeCell ref="B3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4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40625" defaultRowHeight="12.75"/>
  <cols>
    <col min="1" max="1" width="7.7109375" style="44" customWidth="1"/>
    <col min="2" max="2" width="14.421875" style="44" bestFit="1" customWidth="1"/>
    <col min="3" max="30" width="7.7109375" style="44" customWidth="1"/>
    <col min="31" max="16384" width="9.140625" style="44" customWidth="1"/>
  </cols>
  <sheetData>
    <row r="1" ht="15" customHeight="1"/>
    <row r="2" ht="15" customHeight="1">
      <c r="A2" s="45" t="s">
        <v>109</v>
      </c>
    </row>
    <row r="3" ht="15" customHeight="1"/>
    <row r="4" ht="15" customHeight="1">
      <c r="A4" s="46" t="s">
        <v>110</v>
      </c>
    </row>
    <row r="5" ht="15" customHeight="1"/>
    <row r="6" spans="1:30" ht="15" customHeight="1">
      <c r="A6" s="69" t="s">
        <v>111</v>
      </c>
      <c r="B6" s="69" t="s">
        <v>4</v>
      </c>
      <c r="C6" s="69" t="s">
        <v>112</v>
      </c>
      <c r="D6" s="69"/>
      <c r="E6" s="69"/>
      <c r="F6" s="69"/>
      <c r="G6" s="69" t="s">
        <v>113</v>
      </c>
      <c r="H6" s="69"/>
      <c r="I6" s="69"/>
      <c r="J6" s="69"/>
      <c r="K6" s="69" t="s">
        <v>114</v>
      </c>
      <c r="L6" s="69"/>
      <c r="M6" s="69"/>
      <c r="N6" s="69"/>
      <c r="O6" s="69" t="s">
        <v>115</v>
      </c>
      <c r="P6" s="69"/>
      <c r="Q6" s="69"/>
      <c r="R6" s="69"/>
      <c r="S6" s="69" t="s">
        <v>116</v>
      </c>
      <c r="T6" s="69"/>
      <c r="U6" s="69"/>
      <c r="V6" s="69"/>
      <c r="W6" s="69" t="s">
        <v>117</v>
      </c>
      <c r="X6" s="69"/>
      <c r="Y6" s="69"/>
      <c r="Z6" s="69"/>
      <c r="AA6" s="69" t="s">
        <v>118</v>
      </c>
      <c r="AB6" s="69"/>
      <c r="AC6" s="69"/>
      <c r="AD6" s="69"/>
    </row>
    <row r="7" spans="1:30" ht="15" customHeight="1">
      <c r="A7" s="69"/>
      <c r="B7" s="69"/>
      <c r="C7" s="47" t="s">
        <v>119</v>
      </c>
      <c r="D7" s="47" t="s">
        <v>120</v>
      </c>
      <c r="E7" s="47" t="s">
        <v>121</v>
      </c>
      <c r="F7" s="47" t="s">
        <v>50</v>
      </c>
      <c r="G7" s="47" t="s">
        <v>119</v>
      </c>
      <c r="H7" s="47" t="s">
        <v>120</v>
      </c>
      <c r="I7" s="47" t="s">
        <v>121</v>
      </c>
      <c r="J7" s="47" t="s">
        <v>50</v>
      </c>
      <c r="K7" s="47" t="s">
        <v>119</v>
      </c>
      <c r="L7" s="47" t="s">
        <v>120</v>
      </c>
      <c r="M7" s="47" t="s">
        <v>121</v>
      </c>
      <c r="N7" s="47" t="s">
        <v>50</v>
      </c>
      <c r="O7" s="47" t="s">
        <v>119</v>
      </c>
      <c r="P7" s="47" t="s">
        <v>120</v>
      </c>
      <c r="Q7" s="47" t="s">
        <v>121</v>
      </c>
      <c r="R7" s="47" t="s">
        <v>50</v>
      </c>
      <c r="S7" s="47" t="s">
        <v>119</v>
      </c>
      <c r="T7" s="47" t="s">
        <v>120</v>
      </c>
      <c r="U7" s="47" t="s">
        <v>121</v>
      </c>
      <c r="V7" s="47" t="s">
        <v>50</v>
      </c>
      <c r="W7" s="47" t="s">
        <v>119</v>
      </c>
      <c r="X7" s="47" t="s">
        <v>120</v>
      </c>
      <c r="Y7" s="47" t="s">
        <v>121</v>
      </c>
      <c r="Z7" s="47" t="s">
        <v>50</v>
      </c>
      <c r="AA7" s="47" t="s">
        <v>119</v>
      </c>
      <c r="AB7" s="47" t="s">
        <v>120</v>
      </c>
      <c r="AC7" s="47" t="s">
        <v>121</v>
      </c>
      <c r="AD7" s="47" t="s">
        <v>50</v>
      </c>
    </row>
    <row r="8" spans="1:30" ht="13.5" customHeight="1">
      <c r="A8" s="22">
        <v>1</v>
      </c>
      <c r="B8" s="5" t="s">
        <v>17</v>
      </c>
      <c r="C8" s="48">
        <v>14894.22</v>
      </c>
      <c r="D8" s="48">
        <v>0</v>
      </c>
      <c r="E8" s="48">
        <v>50829.17</v>
      </c>
      <c r="F8" s="48">
        <f aca="true" t="shared" si="0" ref="F8:F41">C8+D8+E8</f>
        <v>65723.39</v>
      </c>
      <c r="G8" s="48">
        <v>9489.38</v>
      </c>
      <c r="H8" s="48">
        <v>0</v>
      </c>
      <c r="I8" s="48">
        <v>48570.11</v>
      </c>
      <c r="J8" s="48">
        <f aca="true" t="shared" si="1" ref="J8:J41">G8+H8+I8</f>
        <v>58059.49</v>
      </c>
      <c r="K8" s="48">
        <v>8724.32</v>
      </c>
      <c r="L8" s="48">
        <v>0</v>
      </c>
      <c r="M8" s="48">
        <v>1988.2</v>
      </c>
      <c r="N8" s="48">
        <f aca="true" t="shared" si="2" ref="N8:N41">K8+L8+M8</f>
        <v>10712.52</v>
      </c>
      <c r="O8" s="48">
        <v>5822.51</v>
      </c>
      <c r="P8" s="48">
        <v>0</v>
      </c>
      <c r="Q8" s="48">
        <v>333.86</v>
      </c>
      <c r="R8" s="48">
        <f aca="true" t="shared" si="3" ref="R8:R41">O8+P8+Q8</f>
        <v>6156.37</v>
      </c>
      <c r="S8" s="48">
        <f aca="true" t="shared" si="4" ref="S8:S40">C8+K8+O8</f>
        <v>29441.050000000003</v>
      </c>
      <c r="T8" s="48">
        <f aca="true" t="shared" si="5" ref="T8:T40">D8+L8+P8</f>
        <v>0</v>
      </c>
      <c r="U8" s="48">
        <f aca="true" t="shared" si="6" ref="U8:U40">E8+M8+Q8</f>
        <v>53151.229999999996</v>
      </c>
      <c r="V8" s="48">
        <f aca="true" t="shared" si="7" ref="V8:V41">S8+T8+U8</f>
        <v>82592.28</v>
      </c>
      <c r="W8" s="48">
        <v>2699.91</v>
      </c>
      <c r="X8" s="48">
        <v>0</v>
      </c>
      <c r="Y8" s="48">
        <v>9513</v>
      </c>
      <c r="Z8" s="48">
        <f aca="true" t="shared" si="8" ref="Z8:Z41">W8+X8+Y8</f>
        <v>12212.91</v>
      </c>
      <c r="AA8" s="48">
        <f aca="true" t="shared" si="9" ref="AA8:AA40">S8+W8</f>
        <v>32140.960000000003</v>
      </c>
      <c r="AB8" s="48">
        <f aca="true" t="shared" si="10" ref="AB8:AB40">T8+X8</f>
        <v>0</v>
      </c>
      <c r="AC8" s="48">
        <f aca="true" t="shared" si="11" ref="AC8:AC40">U8+Y8</f>
        <v>62664.229999999996</v>
      </c>
      <c r="AD8" s="48">
        <f aca="true" t="shared" si="12" ref="AD8:AD41">AA8+AB8+AC8</f>
        <v>94805.19</v>
      </c>
    </row>
    <row r="9" spans="1:30" ht="13.5" customHeight="1">
      <c r="A9" s="22">
        <v>2</v>
      </c>
      <c r="B9" s="5" t="s">
        <v>18</v>
      </c>
      <c r="C9" s="48">
        <v>10319.77</v>
      </c>
      <c r="D9" s="48">
        <v>4408.4</v>
      </c>
      <c r="E9" s="48">
        <v>6218.91</v>
      </c>
      <c r="F9" s="48">
        <f t="shared" si="0"/>
        <v>20947.08</v>
      </c>
      <c r="G9" s="48">
        <v>8682.17</v>
      </c>
      <c r="H9" s="48">
        <v>4299.58</v>
      </c>
      <c r="I9" s="48">
        <v>6207.38</v>
      </c>
      <c r="J9" s="48">
        <f t="shared" si="1"/>
        <v>19189.13</v>
      </c>
      <c r="K9" s="48">
        <v>599.47</v>
      </c>
      <c r="L9" s="48">
        <v>0.4</v>
      </c>
      <c r="M9" s="48">
        <v>0</v>
      </c>
      <c r="N9" s="48">
        <f t="shared" si="2"/>
        <v>599.87</v>
      </c>
      <c r="O9" s="48">
        <v>6385.65</v>
      </c>
      <c r="P9" s="48">
        <v>293.35</v>
      </c>
      <c r="Q9" s="48">
        <v>0</v>
      </c>
      <c r="R9" s="48">
        <f t="shared" si="3"/>
        <v>6679</v>
      </c>
      <c r="S9" s="48">
        <f t="shared" si="4"/>
        <v>17304.89</v>
      </c>
      <c r="T9" s="48">
        <f t="shared" si="5"/>
        <v>4702.15</v>
      </c>
      <c r="U9" s="48">
        <f t="shared" si="6"/>
        <v>6218.91</v>
      </c>
      <c r="V9" s="48">
        <f t="shared" si="7"/>
        <v>28225.95</v>
      </c>
      <c r="W9" s="48">
        <v>4606.71</v>
      </c>
      <c r="X9" s="48">
        <v>387.97</v>
      </c>
      <c r="Y9" s="48">
        <v>1184.6</v>
      </c>
      <c r="Z9" s="48">
        <f t="shared" si="8"/>
        <v>6179.280000000001</v>
      </c>
      <c r="AA9" s="48">
        <f t="shared" si="9"/>
        <v>21911.6</v>
      </c>
      <c r="AB9" s="48">
        <f t="shared" si="10"/>
        <v>5090.12</v>
      </c>
      <c r="AC9" s="48">
        <f t="shared" si="11"/>
        <v>7403.51</v>
      </c>
      <c r="AD9" s="48">
        <f t="shared" si="12"/>
        <v>34405.229999999996</v>
      </c>
    </row>
    <row r="10" spans="1:30" ht="13.5" customHeight="1">
      <c r="A10" s="22">
        <v>3</v>
      </c>
      <c r="B10" s="5" t="s">
        <v>19</v>
      </c>
      <c r="C10" s="48">
        <v>15310.43</v>
      </c>
      <c r="D10" s="48">
        <v>256.52</v>
      </c>
      <c r="E10" s="48">
        <v>0</v>
      </c>
      <c r="F10" s="48">
        <f t="shared" si="0"/>
        <v>15566.95</v>
      </c>
      <c r="G10" s="48">
        <v>14759.27</v>
      </c>
      <c r="H10" s="48">
        <v>251.95</v>
      </c>
      <c r="I10" s="48">
        <v>0</v>
      </c>
      <c r="J10" s="48">
        <f t="shared" si="1"/>
        <v>15011.220000000001</v>
      </c>
      <c r="K10" s="48">
        <v>320.22</v>
      </c>
      <c r="L10" s="48">
        <v>0</v>
      </c>
      <c r="M10" s="48">
        <v>0</v>
      </c>
      <c r="N10" s="48">
        <f t="shared" si="2"/>
        <v>320.22</v>
      </c>
      <c r="O10" s="48">
        <v>8084.89</v>
      </c>
      <c r="P10" s="48">
        <v>18.95</v>
      </c>
      <c r="Q10" s="48">
        <v>0</v>
      </c>
      <c r="R10" s="48">
        <f t="shared" si="3"/>
        <v>8103.84</v>
      </c>
      <c r="S10" s="48">
        <f t="shared" si="4"/>
        <v>23715.54</v>
      </c>
      <c r="T10" s="48">
        <f t="shared" si="5"/>
        <v>275.46999999999997</v>
      </c>
      <c r="U10" s="48">
        <f t="shared" si="6"/>
        <v>0</v>
      </c>
      <c r="V10" s="48">
        <f t="shared" si="7"/>
        <v>23991.010000000002</v>
      </c>
      <c r="W10" s="48">
        <v>4062.19</v>
      </c>
      <c r="X10" s="48">
        <v>35.76</v>
      </c>
      <c r="Y10" s="48">
        <v>0</v>
      </c>
      <c r="Z10" s="48">
        <f t="shared" si="8"/>
        <v>4097.95</v>
      </c>
      <c r="AA10" s="48">
        <f t="shared" si="9"/>
        <v>27777.73</v>
      </c>
      <c r="AB10" s="48">
        <f t="shared" si="10"/>
        <v>311.22999999999996</v>
      </c>
      <c r="AC10" s="48">
        <f t="shared" si="11"/>
        <v>0</v>
      </c>
      <c r="AD10" s="48">
        <f t="shared" si="12"/>
        <v>28088.96</v>
      </c>
    </row>
    <row r="11" spans="1:30" ht="13.5" customHeight="1">
      <c r="A11" s="22">
        <v>4</v>
      </c>
      <c r="B11" s="5" t="s">
        <v>20</v>
      </c>
      <c r="C11" s="48">
        <v>24296</v>
      </c>
      <c r="D11" s="48">
        <v>5037.58</v>
      </c>
      <c r="E11" s="48">
        <v>2268.37</v>
      </c>
      <c r="F11" s="48">
        <f t="shared" si="0"/>
        <v>31601.95</v>
      </c>
      <c r="G11" s="48">
        <v>16514.77</v>
      </c>
      <c r="H11" s="48">
        <v>4749.38</v>
      </c>
      <c r="I11" s="48">
        <v>2240.39</v>
      </c>
      <c r="J11" s="48">
        <f t="shared" si="1"/>
        <v>23504.54</v>
      </c>
      <c r="K11" s="48">
        <v>35745.78</v>
      </c>
      <c r="L11" s="48">
        <v>0.25</v>
      </c>
      <c r="M11" s="48">
        <v>0</v>
      </c>
      <c r="N11" s="48">
        <f t="shared" si="2"/>
        <v>35746.03</v>
      </c>
      <c r="O11" s="48">
        <v>14923.1</v>
      </c>
      <c r="P11" s="48">
        <v>303.01</v>
      </c>
      <c r="Q11" s="48">
        <v>0</v>
      </c>
      <c r="R11" s="48">
        <f t="shared" si="3"/>
        <v>15226.11</v>
      </c>
      <c r="S11" s="48">
        <f t="shared" si="4"/>
        <v>74964.88</v>
      </c>
      <c r="T11" s="48">
        <f t="shared" si="5"/>
        <v>5340.84</v>
      </c>
      <c r="U11" s="48">
        <f t="shared" si="6"/>
        <v>2268.37</v>
      </c>
      <c r="V11" s="48">
        <f t="shared" si="7"/>
        <v>82574.09</v>
      </c>
      <c r="W11" s="48">
        <v>59225.67</v>
      </c>
      <c r="X11" s="48">
        <v>395.1</v>
      </c>
      <c r="Y11" s="48">
        <v>22.58</v>
      </c>
      <c r="Z11" s="48">
        <f t="shared" si="8"/>
        <v>59643.35</v>
      </c>
      <c r="AA11" s="48">
        <f t="shared" si="9"/>
        <v>134190.55</v>
      </c>
      <c r="AB11" s="48">
        <f t="shared" si="10"/>
        <v>5735.9400000000005</v>
      </c>
      <c r="AC11" s="48">
        <f t="shared" si="11"/>
        <v>2290.95</v>
      </c>
      <c r="AD11" s="48">
        <f t="shared" si="12"/>
        <v>142217.44</v>
      </c>
    </row>
    <row r="12" spans="1:30" ht="13.5" customHeight="1">
      <c r="A12" s="22">
        <v>5</v>
      </c>
      <c r="B12" s="5" t="s">
        <v>21</v>
      </c>
      <c r="C12" s="48">
        <v>15634.87</v>
      </c>
      <c r="D12" s="48">
        <v>7193.96</v>
      </c>
      <c r="E12" s="48">
        <v>22951.51</v>
      </c>
      <c r="F12" s="48">
        <f t="shared" si="0"/>
        <v>45780.34</v>
      </c>
      <c r="G12" s="48">
        <v>14801.54</v>
      </c>
      <c r="H12" s="48">
        <v>7192.76</v>
      </c>
      <c r="I12" s="48">
        <v>22844.59</v>
      </c>
      <c r="J12" s="48">
        <f t="shared" si="1"/>
        <v>44838.89</v>
      </c>
      <c r="K12" s="48">
        <v>1398.75</v>
      </c>
      <c r="L12" s="48">
        <v>0</v>
      </c>
      <c r="M12" s="48">
        <v>205.23</v>
      </c>
      <c r="N12" s="48">
        <f t="shared" si="2"/>
        <v>1603.98</v>
      </c>
      <c r="O12" s="48">
        <v>4550.21</v>
      </c>
      <c r="P12" s="48">
        <v>56.88</v>
      </c>
      <c r="Q12" s="48">
        <v>0</v>
      </c>
      <c r="R12" s="48">
        <f t="shared" si="3"/>
        <v>4607.09</v>
      </c>
      <c r="S12" s="48">
        <f t="shared" si="4"/>
        <v>21583.83</v>
      </c>
      <c r="T12" s="48">
        <f t="shared" si="5"/>
        <v>7250.84</v>
      </c>
      <c r="U12" s="48">
        <f t="shared" si="6"/>
        <v>23156.739999999998</v>
      </c>
      <c r="V12" s="48">
        <f t="shared" si="7"/>
        <v>51991.41</v>
      </c>
      <c r="W12" s="48">
        <v>1078.83</v>
      </c>
      <c r="X12" s="48">
        <v>97.85</v>
      </c>
      <c r="Y12" s="48">
        <v>0</v>
      </c>
      <c r="Z12" s="48">
        <f t="shared" si="8"/>
        <v>1176.6799999999998</v>
      </c>
      <c r="AA12" s="48">
        <f t="shared" si="9"/>
        <v>22662.660000000003</v>
      </c>
      <c r="AB12" s="48">
        <f t="shared" si="10"/>
        <v>7348.6900000000005</v>
      </c>
      <c r="AC12" s="48">
        <f t="shared" si="11"/>
        <v>23156.739999999998</v>
      </c>
      <c r="AD12" s="48">
        <f t="shared" si="12"/>
        <v>53168.090000000004</v>
      </c>
    </row>
    <row r="13" spans="1:30" ht="13.5" customHeight="1">
      <c r="A13" s="22">
        <v>6</v>
      </c>
      <c r="B13" s="5" t="s">
        <v>22</v>
      </c>
      <c r="C13" s="48">
        <v>2282.22</v>
      </c>
      <c r="D13" s="48">
        <v>1002.65</v>
      </c>
      <c r="E13" s="48">
        <v>9152.64</v>
      </c>
      <c r="F13" s="48">
        <f t="shared" si="0"/>
        <v>12437.509999999998</v>
      </c>
      <c r="G13" s="48">
        <v>2073.98</v>
      </c>
      <c r="H13" s="48">
        <v>1001.15</v>
      </c>
      <c r="I13" s="48">
        <v>9121.83</v>
      </c>
      <c r="J13" s="48">
        <f t="shared" si="1"/>
        <v>12196.96</v>
      </c>
      <c r="K13" s="48">
        <v>2245.46</v>
      </c>
      <c r="L13" s="48">
        <v>0</v>
      </c>
      <c r="M13" s="48">
        <v>191.42</v>
      </c>
      <c r="N13" s="48">
        <f t="shared" si="2"/>
        <v>2436.88</v>
      </c>
      <c r="O13" s="48">
        <v>856.62</v>
      </c>
      <c r="P13" s="48">
        <v>106.3</v>
      </c>
      <c r="Q13" s="48">
        <v>112.82</v>
      </c>
      <c r="R13" s="48">
        <f t="shared" si="3"/>
        <v>1075.74</v>
      </c>
      <c r="S13" s="48">
        <f t="shared" si="4"/>
        <v>5384.3</v>
      </c>
      <c r="T13" s="48">
        <f t="shared" si="5"/>
        <v>1108.95</v>
      </c>
      <c r="U13" s="48">
        <f t="shared" si="6"/>
        <v>9456.88</v>
      </c>
      <c r="V13" s="48">
        <f t="shared" si="7"/>
        <v>15950.13</v>
      </c>
      <c r="W13" s="48">
        <v>496.3</v>
      </c>
      <c r="X13" s="48">
        <v>222.98</v>
      </c>
      <c r="Y13" s="48">
        <v>1008.38</v>
      </c>
      <c r="Z13" s="48">
        <f t="shared" si="8"/>
        <v>1727.6599999999999</v>
      </c>
      <c r="AA13" s="48">
        <f t="shared" si="9"/>
        <v>5880.6</v>
      </c>
      <c r="AB13" s="48">
        <f t="shared" si="10"/>
        <v>1331.93</v>
      </c>
      <c r="AC13" s="48">
        <f t="shared" si="11"/>
        <v>10465.259999999998</v>
      </c>
      <c r="AD13" s="48">
        <f t="shared" si="12"/>
        <v>17677.79</v>
      </c>
    </row>
    <row r="14" spans="1:30" ht="13.5" customHeight="1">
      <c r="A14" s="22">
        <v>7</v>
      </c>
      <c r="B14" s="5" t="s">
        <v>23</v>
      </c>
      <c r="C14" s="48">
        <v>28162.07</v>
      </c>
      <c r="D14" s="48">
        <v>4415.49</v>
      </c>
      <c r="E14" s="48">
        <v>2.16</v>
      </c>
      <c r="F14" s="48">
        <f t="shared" si="0"/>
        <v>32579.719999999998</v>
      </c>
      <c r="G14" s="48">
        <v>23188.9</v>
      </c>
      <c r="H14" s="48">
        <v>4229.87</v>
      </c>
      <c r="I14" s="48">
        <v>2.16</v>
      </c>
      <c r="J14" s="48">
        <f t="shared" si="1"/>
        <v>27420.93</v>
      </c>
      <c r="K14" s="48">
        <v>1303.36</v>
      </c>
      <c r="L14" s="48">
        <v>21</v>
      </c>
      <c r="M14" s="48">
        <v>0</v>
      </c>
      <c r="N14" s="48">
        <f t="shared" si="2"/>
        <v>1324.36</v>
      </c>
      <c r="O14" s="48">
        <v>9115.95</v>
      </c>
      <c r="P14" s="48">
        <v>295.38</v>
      </c>
      <c r="Q14" s="48">
        <v>0</v>
      </c>
      <c r="R14" s="48">
        <f t="shared" si="3"/>
        <v>9411.33</v>
      </c>
      <c r="S14" s="48">
        <f t="shared" si="4"/>
        <v>38581.380000000005</v>
      </c>
      <c r="T14" s="48">
        <f t="shared" si="5"/>
        <v>4731.87</v>
      </c>
      <c r="U14" s="48">
        <f t="shared" si="6"/>
        <v>2.16</v>
      </c>
      <c r="V14" s="48">
        <f t="shared" si="7"/>
        <v>43315.41000000001</v>
      </c>
      <c r="W14" s="48">
        <v>5504.02</v>
      </c>
      <c r="X14" s="48">
        <v>371.83</v>
      </c>
      <c r="Y14" s="48">
        <v>116.16</v>
      </c>
      <c r="Z14" s="48">
        <f t="shared" si="8"/>
        <v>5992.01</v>
      </c>
      <c r="AA14" s="48">
        <f t="shared" si="9"/>
        <v>44085.40000000001</v>
      </c>
      <c r="AB14" s="48">
        <f t="shared" si="10"/>
        <v>5103.7</v>
      </c>
      <c r="AC14" s="48">
        <f t="shared" si="11"/>
        <v>118.32</v>
      </c>
      <c r="AD14" s="48">
        <f t="shared" si="12"/>
        <v>49307.420000000006</v>
      </c>
    </row>
    <row r="15" spans="1:30" ht="13.5" customHeight="1">
      <c r="A15" s="22">
        <v>8</v>
      </c>
      <c r="B15" s="5" t="s">
        <v>24</v>
      </c>
      <c r="C15" s="48">
        <v>2884.52</v>
      </c>
      <c r="D15" s="48">
        <v>460.09</v>
      </c>
      <c r="E15" s="48">
        <v>19808.15</v>
      </c>
      <c r="F15" s="48">
        <f t="shared" si="0"/>
        <v>23152.760000000002</v>
      </c>
      <c r="G15" s="48">
        <v>2583.82</v>
      </c>
      <c r="H15" s="48">
        <v>382.2</v>
      </c>
      <c r="I15" s="48">
        <v>19530.59</v>
      </c>
      <c r="J15" s="48">
        <f t="shared" si="1"/>
        <v>22496.61</v>
      </c>
      <c r="K15" s="48">
        <v>889.31</v>
      </c>
      <c r="L15" s="48">
        <v>3.9</v>
      </c>
      <c r="M15" s="48">
        <v>96.75</v>
      </c>
      <c r="N15" s="48">
        <f t="shared" si="2"/>
        <v>989.9599999999999</v>
      </c>
      <c r="O15" s="48">
        <v>663.29</v>
      </c>
      <c r="P15" s="48">
        <v>166.95</v>
      </c>
      <c r="Q15" s="48">
        <v>1125.39</v>
      </c>
      <c r="R15" s="48">
        <f t="shared" si="3"/>
        <v>1955.63</v>
      </c>
      <c r="S15" s="48">
        <f t="shared" si="4"/>
        <v>4437.12</v>
      </c>
      <c r="T15" s="48">
        <f t="shared" si="5"/>
        <v>630.9399999999999</v>
      </c>
      <c r="U15" s="48">
        <f t="shared" si="6"/>
        <v>21030.29</v>
      </c>
      <c r="V15" s="48">
        <f t="shared" si="7"/>
        <v>26098.35</v>
      </c>
      <c r="W15" s="48">
        <v>1867.21</v>
      </c>
      <c r="X15" s="48">
        <v>64.48</v>
      </c>
      <c r="Y15" s="48">
        <v>4050.85</v>
      </c>
      <c r="Z15" s="48">
        <f t="shared" si="8"/>
        <v>5982.54</v>
      </c>
      <c r="AA15" s="48">
        <f t="shared" si="9"/>
        <v>6304.33</v>
      </c>
      <c r="AB15" s="48">
        <f t="shared" si="10"/>
        <v>695.42</v>
      </c>
      <c r="AC15" s="48">
        <f t="shared" si="11"/>
        <v>25081.14</v>
      </c>
      <c r="AD15" s="48">
        <f t="shared" si="12"/>
        <v>32080.89</v>
      </c>
    </row>
    <row r="16" spans="1:30" ht="13.5" customHeight="1">
      <c r="A16" s="22">
        <v>9</v>
      </c>
      <c r="B16" s="5" t="s">
        <v>25</v>
      </c>
      <c r="C16" s="48">
        <v>2362.9</v>
      </c>
      <c r="D16" s="48">
        <v>38.47</v>
      </c>
      <c r="E16" s="48">
        <v>11117.79</v>
      </c>
      <c r="F16" s="48">
        <f t="shared" si="0"/>
        <v>13519.16</v>
      </c>
      <c r="G16" s="48">
        <v>1613.27</v>
      </c>
      <c r="H16" s="48">
        <v>35.97</v>
      </c>
      <c r="I16" s="48">
        <v>11029.65</v>
      </c>
      <c r="J16" s="48">
        <f t="shared" si="1"/>
        <v>12678.89</v>
      </c>
      <c r="K16" s="48">
        <v>115.33</v>
      </c>
      <c r="L16" s="48">
        <v>7</v>
      </c>
      <c r="M16" s="48">
        <v>4.8</v>
      </c>
      <c r="N16" s="48">
        <f t="shared" si="2"/>
        <v>127.13</v>
      </c>
      <c r="O16" s="48">
        <v>365.99</v>
      </c>
      <c r="P16" s="48">
        <v>58.74</v>
      </c>
      <c r="Q16" s="48">
        <v>0.96</v>
      </c>
      <c r="R16" s="48">
        <f t="shared" si="3"/>
        <v>425.69</v>
      </c>
      <c r="S16" s="48">
        <f t="shared" si="4"/>
        <v>2844.2200000000003</v>
      </c>
      <c r="T16" s="48">
        <f t="shared" si="5"/>
        <v>104.21000000000001</v>
      </c>
      <c r="U16" s="48">
        <f t="shared" si="6"/>
        <v>11123.55</v>
      </c>
      <c r="V16" s="48">
        <f t="shared" si="7"/>
        <v>14071.98</v>
      </c>
      <c r="W16" s="48">
        <v>271.07</v>
      </c>
      <c r="X16" s="48">
        <v>2.75</v>
      </c>
      <c r="Y16" s="48">
        <v>0</v>
      </c>
      <c r="Z16" s="48">
        <f t="shared" si="8"/>
        <v>273.82</v>
      </c>
      <c r="AA16" s="48">
        <f t="shared" si="9"/>
        <v>3115.2900000000004</v>
      </c>
      <c r="AB16" s="48">
        <f t="shared" si="10"/>
        <v>106.96000000000001</v>
      </c>
      <c r="AC16" s="48">
        <f t="shared" si="11"/>
        <v>11123.55</v>
      </c>
      <c r="AD16" s="48">
        <f t="shared" si="12"/>
        <v>14345.8</v>
      </c>
    </row>
    <row r="17" spans="1:30" ht="13.5" customHeight="1">
      <c r="A17" s="22">
        <v>10</v>
      </c>
      <c r="B17" s="5" t="s">
        <v>26</v>
      </c>
      <c r="C17" s="48">
        <v>551.47</v>
      </c>
      <c r="D17" s="48">
        <v>42.76</v>
      </c>
      <c r="E17" s="48">
        <v>2756.2</v>
      </c>
      <c r="F17" s="48">
        <f t="shared" si="0"/>
        <v>3350.43</v>
      </c>
      <c r="G17" s="48">
        <v>531.62</v>
      </c>
      <c r="H17" s="48">
        <v>40.26</v>
      </c>
      <c r="I17" s="48">
        <v>2730.28</v>
      </c>
      <c r="J17" s="48">
        <f t="shared" si="1"/>
        <v>3302.1600000000003</v>
      </c>
      <c r="K17" s="48">
        <v>1211.4</v>
      </c>
      <c r="L17" s="48">
        <v>0</v>
      </c>
      <c r="M17" s="48">
        <v>20.4</v>
      </c>
      <c r="N17" s="48">
        <f t="shared" si="2"/>
        <v>1231.8000000000002</v>
      </c>
      <c r="O17" s="48">
        <v>399.72</v>
      </c>
      <c r="P17" s="48">
        <v>33.75</v>
      </c>
      <c r="Q17" s="48">
        <v>393.9</v>
      </c>
      <c r="R17" s="48">
        <f t="shared" si="3"/>
        <v>827.37</v>
      </c>
      <c r="S17" s="48">
        <f t="shared" si="4"/>
        <v>2162.59</v>
      </c>
      <c r="T17" s="48">
        <f t="shared" si="5"/>
        <v>76.50999999999999</v>
      </c>
      <c r="U17" s="48">
        <f t="shared" si="6"/>
        <v>3170.5</v>
      </c>
      <c r="V17" s="48">
        <f t="shared" si="7"/>
        <v>5409.6</v>
      </c>
      <c r="W17" s="48">
        <v>269.76</v>
      </c>
      <c r="X17" s="48">
        <v>22.18</v>
      </c>
      <c r="Y17" s="48">
        <v>1002.49</v>
      </c>
      <c r="Z17" s="48">
        <f t="shared" si="8"/>
        <v>1294.43</v>
      </c>
      <c r="AA17" s="48">
        <f t="shared" si="9"/>
        <v>2432.3500000000004</v>
      </c>
      <c r="AB17" s="48">
        <f t="shared" si="10"/>
        <v>98.69</v>
      </c>
      <c r="AC17" s="48">
        <f t="shared" si="11"/>
        <v>4172.99</v>
      </c>
      <c r="AD17" s="48">
        <f t="shared" si="12"/>
        <v>6704.030000000001</v>
      </c>
    </row>
    <row r="18" spans="1:30" ht="13.5" customHeight="1">
      <c r="A18" s="22">
        <v>11</v>
      </c>
      <c r="B18" s="5" t="s">
        <v>27</v>
      </c>
      <c r="C18" s="48">
        <v>713.37</v>
      </c>
      <c r="D18" s="48">
        <v>137.3</v>
      </c>
      <c r="E18" s="48">
        <v>0</v>
      </c>
      <c r="F18" s="48">
        <f t="shared" si="0"/>
        <v>850.6700000000001</v>
      </c>
      <c r="G18" s="48">
        <v>524.26</v>
      </c>
      <c r="H18" s="48">
        <v>133.5</v>
      </c>
      <c r="I18" s="48">
        <v>0</v>
      </c>
      <c r="J18" s="48">
        <f t="shared" si="1"/>
        <v>657.76</v>
      </c>
      <c r="K18" s="48">
        <v>760.39</v>
      </c>
      <c r="L18" s="48">
        <v>55.5</v>
      </c>
      <c r="M18" s="48">
        <v>0</v>
      </c>
      <c r="N18" s="48">
        <f t="shared" si="2"/>
        <v>815.89</v>
      </c>
      <c r="O18" s="48">
        <v>261.7</v>
      </c>
      <c r="P18" s="48">
        <v>102.75</v>
      </c>
      <c r="Q18" s="48">
        <v>0</v>
      </c>
      <c r="R18" s="48">
        <f t="shared" si="3"/>
        <v>364.45</v>
      </c>
      <c r="S18" s="48">
        <f t="shared" si="4"/>
        <v>1735.46</v>
      </c>
      <c r="T18" s="48">
        <f t="shared" si="5"/>
        <v>295.55</v>
      </c>
      <c r="U18" s="48">
        <f t="shared" si="6"/>
        <v>0</v>
      </c>
      <c r="V18" s="48">
        <f t="shared" si="7"/>
        <v>2031.01</v>
      </c>
      <c r="W18" s="48">
        <v>55.11</v>
      </c>
      <c r="X18" s="48">
        <v>45.92</v>
      </c>
      <c r="Y18" s="48">
        <v>0</v>
      </c>
      <c r="Z18" s="48">
        <f t="shared" si="8"/>
        <v>101.03</v>
      </c>
      <c r="AA18" s="48">
        <f t="shared" si="9"/>
        <v>1790.57</v>
      </c>
      <c r="AB18" s="48">
        <f t="shared" si="10"/>
        <v>341.47</v>
      </c>
      <c r="AC18" s="48">
        <f t="shared" si="11"/>
        <v>0</v>
      </c>
      <c r="AD18" s="48">
        <f t="shared" si="12"/>
        <v>2132.04</v>
      </c>
    </row>
    <row r="19" spans="1:30" ht="13.5" customHeight="1">
      <c r="A19" s="22">
        <v>12</v>
      </c>
      <c r="B19" s="5" t="s">
        <v>28</v>
      </c>
      <c r="C19" s="48">
        <v>9548.97</v>
      </c>
      <c r="D19" s="48">
        <v>2564.68</v>
      </c>
      <c r="E19" s="48">
        <v>5402.27</v>
      </c>
      <c r="F19" s="48">
        <f t="shared" si="0"/>
        <v>17515.92</v>
      </c>
      <c r="G19" s="48">
        <v>9396.33</v>
      </c>
      <c r="H19" s="48">
        <v>2562.63</v>
      </c>
      <c r="I19" s="48">
        <v>5402.27</v>
      </c>
      <c r="J19" s="48">
        <f t="shared" si="1"/>
        <v>17361.23</v>
      </c>
      <c r="K19" s="48">
        <v>159.6</v>
      </c>
      <c r="L19" s="48">
        <v>0</v>
      </c>
      <c r="M19" s="48">
        <v>0</v>
      </c>
      <c r="N19" s="48">
        <f t="shared" si="2"/>
        <v>159.6</v>
      </c>
      <c r="O19" s="48">
        <v>1932.03</v>
      </c>
      <c r="P19" s="48">
        <v>19.28</v>
      </c>
      <c r="Q19" s="48">
        <v>4.2</v>
      </c>
      <c r="R19" s="48">
        <f t="shared" si="3"/>
        <v>1955.51</v>
      </c>
      <c r="S19" s="48">
        <f t="shared" si="4"/>
        <v>11640.6</v>
      </c>
      <c r="T19" s="48">
        <f t="shared" si="5"/>
        <v>2583.96</v>
      </c>
      <c r="U19" s="48">
        <f t="shared" si="6"/>
        <v>5406.47</v>
      </c>
      <c r="V19" s="48">
        <f t="shared" si="7"/>
        <v>19631.030000000002</v>
      </c>
      <c r="W19" s="48">
        <v>195.46</v>
      </c>
      <c r="X19" s="48">
        <v>64.15</v>
      </c>
      <c r="Y19" s="48">
        <v>0</v>
      </c>
      <c r="Z19" s="48">
        <f t="shared" si="8"/>
        <v>259.61</v>
      </c>
      <c r="AA19" s="48">
        <f t="shared" si="9"/>
        <v>11836.06</v>
      </c>
      <c r="AB19" s="48">
        <f t="shared" si="10"/>
        <v>2648.11</v>
      </c>
      <c r="AC19" s="48">
        <f t="shared" si="11"/>
        <v>5406.47</v>
      </c>
      <c r="AD19" s="48">
        <f t="shared" si="12"/>
        <v>19890.64</v>
      </c>
    </row>
    <row r="20" spans="1:30" ht="13.5" customHeight="1">
      <c r="A20" s="22">
        <v>13</v>
      </c>
      <c r="B20" s="5" t="s">
        <v>29</v>
      </c>
      <c r="C20" s="48">
        <v>15877.56</v>
      </c>
      <c r="D20" s="48">
        <v>91.01</v>
      </c>
      <c r="E20" s="48">
        <v>55502.49</v>
      </c>
      <c r="F20" s="48">
        <f t="shared" si="0"/>
        <v>71471.06</v>
      </c>
      <c r="G20" s="48">
        <v>12537.76</v>
      </c>
      <c r="H20" s="48">
        <v>69.76</v>
      </c>
      <c r="I20" s="48">
        <v>55493.72</v>
      </c>
      <c r="J20" s="48">
        <f t="shared" si="1"/>
        <v>68101.24</v>
      </c>
      <c r="K20" s="48">
        <v>2637.56</v>
      </c>
      <c r="L20" s="48">
        <v>0</v>
      </c>
      <c r="M20" s="48">
        <v>0</v>
      </c>
      <c r="N20" s="48">
        <f t="shared" si="2"/>
        <v>2637.56</v>
      </c>
      <c r="O20" s="48">
        <v>4196.98</v>
      </c>
      <c r="P20" s="48">
        <v>83</v>
      </c>
      <c r="Q20" s="48">
        <v>13.45</v>
      </c>
      <c r="R20" s="48">
        <f t="shared" si="3"/>
        <v>4293.429999999999</v>
      </c>
      <c r="S20" s="48">
        <f t="shared" si="4"/>
        <v>22712.1</v>
      </c>
      <c r="T20" s="48">
        <f t="shared" si="5"/>
        <v>174.01</v>
      </c>
      <c r="U20" s="48">
        <f t="shared" si="6"/>
        <v>55515.939999999995</v>
      </c>
      <c r="V20" s="48">
        <f t="shared" si="7"/>
        <v>78402.04999999999</v>
      </c>
      <c r="W20" s="48">
        <v>4004.9</v>
      </c>
      <c r="X20" s="48">
        <v>196.8</v>
      </c>
      <c r="Y20" s="48">
        <v>453.26</v>
      </c>
      <c r="Z20" s="48">
        <f t="shared" si="8"/>
        <v>4654.96</v>
      </c>
      <c r="AA20" s="48">
        <f t="shared" si="9"/>
        <v>26717</v>
      </c>
      <c r="AB20" s="48">
        <f t="shared" si="10"/>
        <v>370.81</v>
      </c>
      <c r="AC20" s="48">
        <f t="shared" si="11"/>
        <v>55969.2</v>
      </c>
      <c r="AD20" s="48">
        <f t="shared" si="12"/>
        <v>83057.01</v>
      </c>
    </row>
    <row r="21" spans="1:30" ht="13.5" customHeight="1">
      <c r="A21" s="22">
        <v>14</v>
      </c>
      <c r="B21" s="5" t="s">
        <v>30</v>
      </c>
      <c r="C21" s="48">
        <v>17057.8</v>
      </c>
      <c r="D21" s="48">
        <v>4494.78</v>
      </c>
      <c r="E21" s="48">
        <v>1679.08</v>
      </c>
      <c r="F21" s="48">
        <f t="shared" si="0"/>
        <v>23231.659999999996</v>
      </c>
      <c r="G21" s="48">
        <v>13465.12</v>
      </c>
      <c r="H21" s="48">
        <v>4097.58</v>
      </c>
      <c r="I21" s="48">
        <v>1474.21</v>
      </c>
      <c r="J21" s="48">
        <f t="shared" si="1"/>
        <v>19036.91</v>
      </c>
      <c r="K21" s="48">
        <v>16482.71</v>
      </c>
      <c r="L21" s="48">
        <v>0.75</v>
      </c>
      <c r="M21" s="48">
        <v>0</v>
      </c>
      <c r="N21" s="48">
        <f t="shared" si="2"/>
        <v>16483.46</v>
      </c>
      <c r="O21" s="48">
        <v>2645.05</v>
      </c>
      <c r="P21" s="48">
        <v>415.43</v>
      </c>
      <c r="Q21" s="48">
        <v>0</v>
      </c>
      <c r="R21" s="48">
        <f t="shared" si="3"/>
        <v>3060.48</v>
      </c>
      <c r="S21" s="48">
        <f t="shared" si="4"/>
        <v>36185.56</v>
      </c>
      <c r="T21" s="48">
        <f t="shared" si="5"/>
        <v>4910.96</v>
      </c>
      <c r="U21" s="48">
        <f t="shared" si="6"/>
        <v>1679.08</v>
      </c>
      <c r="V21" s="48">
        <f t="shared" si="7"/>
        <v>42775.6</v>
      </c>
      <c r="W21" s="48">
        <v>2934.7</v>
      </c>
      <c r="X21" s="48">
        <v>62.06</v>
      </c>
      <c r="Y21" s="48">
        <v>0</v>
      </c>
      <c r="Z21" s="48">
        <f t="shared" si="8"/>
        <v>2996.7599999999998</v>
      </c>
      <c r="AA21" s="48">
        <f t="shared" si="9"/>
        <v>39120.259999999995</v>
      </c>
      <c r="AB21" s="48">
        <f t="shared" si="10"/>
        <v>4973.02</v>
      </c>
      <c r="AC21" s="48">
        <f t="shared" si="11"/>
        <v>1679.08</v>
      </c>
      <c r="AD21" s="48">
        <f t="shared" si="12"/>
        <v>45772.36</v>
      </c>
    </row>
    <row r="22" spans="1:30" ht="13.5" customHeight="1">
      <c r="A22" s="22">
        <v>15</v>
      </c>
      <c r="B22" s="5" t="s">
        <v>31</v>
      </c>
      <c r="C22" s="48">
        <v>28810.46</v>
      </c>
      <c r="D22" s="48">
        <v>205</v>
      </c>
      <c r="E22" s="48">
        <v>52767.13</v>
      </c>
      <c r="F22" s="48">
        <f t="shared" si="0"/>
        <v>81782.59</v>
      </c>
      <c r="G22" s="48">
        <v>20101.74</v>
      </c>
      <c r="H22" s="48">
        <v>205</v>
      </c>
      <c r="I22" s="48">
        <v>52276.17</v>
      </c>
      <c r="J22" s="48">
        <f t="shared" si="1"/>
        <v>72582.91</v>
      </c>
      <c r="K22" s="48">
        <v>15331.55</v>
      </c>
      <c r="L22" s="48">
        <v>52</v>
      </c>
      <c r="M22" s="48">
        <v>3395.97</v>
      </c>
      <c r="N22" s="48">
        <f t="shared" si="2"/>
        <v>18779.52</v>
      </c>
      <c r="O22" s="48">
        <v>9944.59</v>
      </c>
      <c r="P22" s="48">
        <v>84</v>
      </c>
      <c r="Q22" s="48">
        <v>6776.38</v>
      </c>
      <c r="R22" s="48">
        <f t="shared" si="3"/>
        <v>16804.97</v>
      </c>
      <c r="S22" s="48">
        <f t="shared" si="4"/>
        <v>54086.59999999999</v>
      </c>
      <c r="T22" s="48">
        <f t="shared" si="5"/>
        <v>341</v>
      </c>
      <c r="U22" s="48">
        <f t="shared" si="6"/>
        <v>62939.479999999996</v>
      </c>
      <c r="V22" s="48">
        <f t="shared" si="7"/>
        <v>117367.07999999999</v>
      </c>
      <c r="W22" s="48">
        <v>35.91</v>
      </c>
      <c r="X22" s="48">
        <v>0</v>
      </c>
      <c r="Y22" s="48">
        <v>906.67</v>
      </c>
      <c r="Z22" s="48">
        <f t="shared" si="8"/>
        <v>942.5799999999999</v>
      </c>
      <c r="AA22" s="48">
        <f t="shared" si="9"/>
        <v>54122.509999999995</v>
      </c>
      <c r="AB22" s="48">
        <f t="shared" si="10"/>
        <v>341</v>
      </c>
      <c r="AC22" s="48">
        <f t="shared" si="11"/>
        <v>63846.149999999994</v>
      </c>
      <c r="AD22" s="48">
        <f t="shared" si="12"/>
        <v>118309.65999999999</v>
      </c>
    </row>
    <row r="23" spans="1:30" ht="13.5" customHeight="1">
      <c r="A23" s="22">
        <v>16</v>
      </c>
      <c r="B23" s="5" t="s">
        <v>32</v>
      </c>
      <c r="C23" s="48">
        <v>7514.99</v>
      </c>
      <c r="D23" s="48">
        <v>3188.15</v>
      </c>
      <c r="E23" s="48">
        <v>18398.7</v>
      </c>
      <c r="F23" s="48">
        <f t="shared" si="0"/>
        <v>29101.84</v>
      </c>
      <c r="G23" s="48">
        <v>7488.69</v>
      </c>
      <c r="H23" s="48">
        <v>3188.15</v>
      </c>
      <c r="I23" s="48">
        <v>18398.7</v>
      </c>
      <c r="J23" s="48">
        <f t="shared" si="1"/>
        <v>29075.54</v>
      </c>
      <c r="K23" s="48">
        <v>6941.71</v>
      </c>
      <c r="L23" s="48">
        <v>0</v>
      </c>
      <c r="M23" s="48">
        <v>0</v>
      </c>
      <c r="N23" s="48">
        <f t="shared" si="2"/>
        <v>6941.71</v>
      </c>
      <c r="O23" s="48">
        <v>7389.9</v>
      </c>
      <c r="P23" s="48">
        <v>9</v>
      </c>
      <c r="Q23" s="48">
        <v>0</v>
      </c>
      <c r="R23" s="48">
        <f t="shared" si="3"/>
        <v>7398.9</v>
      </c>
      <c r="S23" s="48">
        <f t="shared" si="4"/>
        <v>21846.6</v>
      </c>
      <c r="T23" s="48">
        <f t="shared" si="5"/>
        <v>3197.15</v>
      </c>
      <c r="U23" s="48">
        <f t="shared" si="6"/>
        <v>18398.7</v>
      </c>
      <c r="V23" s="48">
        <f t="shared" si="7"/>
        <v>43442.45</v>
      </c>
      <c r="W23" s="48">
        <v>803.21</v>
      </c>
      <c r="X23" s="48">
        <v>129.64</v>
      </c>
      <c r="Y23" s="48">
        <v>0.69</v>
      </c>
      <c r="Z23" s="48">
        <f t="shared" si="8"/>
        <v>933.5400000000001</v>
      </c>
      <c r="AA23" s="48">
        <f t="shared" si="9"/>
        <v>22649.809999999998</v>
      </c>
      <c r="AB23" s="48">
        <f t="shared" si="10"/>
        <v>3326.79</v>
      </c>
      <c r="AC23" s="48">
        <f t="shared" si="11"/>
        <v>18399.39</v>
      </c>
      <c r="AD23" s="48">
        <f t="shared" si="12"/>
        <v>44375.99</v>
      </c>
    </row>
    <row r="24" spans="1:30" ht="13.5" customHeight="1">
      <c r="A24" s="22">
        <v>17</v>
      </c>
      <c r="B24" s="5" t="s">
        <v>33</v>
      </c>
      <c r="C24" s="48">
        <v>3906.65</v>
      </c>
      <c r="D24" s="48">
        <v>240.89</v>
      </c>
      <c r="E24" s="48">
        <v>15737.58</v>
      </c>
      <c r="F24" s="48">
        <f t="shared" si="0"/>
        <v>19885.12</v>
      </c>
      <c r="G24" s="48">
        <v>2630.12</v>
      </c>
      <c r="H24" s="48">
        <v>221.89</v>
      </c>
      <c r="I24" s="48">
        <v>15736.31</v>
      </c>
      <c r="J24" s="48">
        <f t="shared" si="1"/>
        <v>18588.32</v>
      </c>
      <c r="K24" s="48">
        <v>797.03</v>
      </c>
      <c r="L24" s="48">
        <v>0</v>
      </c>
      <c r="M24" s="48">
        <v>0</v>
      </c>
      <c r="N24" s="48">
        <f t="shared" si="2"/>
        <v>797.03</v>
      </c>
      <c r="O24" s="48">
        <v>3011.76</v>
      </c>
      <c r="P24" s="48">
        <v>86.3</v>
      </c>
      <c r="Q24" s="48">
        <v>0</v>
      </c>
      <c r="R24" s="48">
        <f t="shared" si="3"/>
        <v>3098.0600000000004</v>
      </c>
      <c r="S24" s="48">
        <f t="shared" si="4"/>
        <v>7715.4400000000005</v>
      </c>
      <c r="T24" s="48">
        <f t="shared" si="5"/>
        <v>327.19</v>
      </c>
      <c r="U24" s="48">
        <f t="shared" si="6"/>
        <v>15737.58</v>
      </c>
      <c r="V24" s="48">
        <f t="shared" si="7"/>
        <v>23780.21</v>
      </c>
      <c r="W24" s="48">
        <v>5138.74</v>
      </c>
      <c r="X24" s="48">
        <v>36.72</v>
      </c>
      <c r="Y24" s="48">
        <v>3.86</v>
      </c>
      <c r="Z24" s="48">
        <f t="shared" si="8"/>
        <v>5179.32</v>
      </c>
      <c r="AA24" s="48">
        <f t="shared" si="9"/>
        <v>12854.18</v>
      </c>
      <c r="AB24" s="48">
        <f t="shared" si="10"/>
        <v>363.90999999999997</v>
      </c>
      <c r="AC24" s="48">
        <f t="shared" si="11"/>
        <v>15741.44</v>
      </c>
      <c r="AD24" s="48">
        <f t="shared" si="12"/>
        <v>28959.53</v>
      </c>
    </row>
    <row r="25" spans="1:30" ht="13.5" customHeight="1">
      <c r="A25" s="22">
        <v>18</v>
      </c>
      <c r="B25" s="5" t="s">
        <v>34</v>
      </c>
      <c r="C25" s="48">
        <v>27192.84</v>
      </c>
      <c r="D25" s="48">
        <v>11286.7</v>
      </c>
      <c r="E25" s="48">
        <v>11047.73</v>
      </c>
      <c r="F25" s="48">
        <f t="shared" si="0"/>
        <v>49527.270000000004</v>
      </c>
      <c r="G25" s="48">
        <v>26041.47</v>
      </c>
      <c r="H25" s="48">
        <v>11268.35</v>
      </c>
      <c r="I25" s="48">
        <v>10930.5</v>
      </c>
      <c r="J25" s="48">
        <f t="shared" si="1"/>
        <v>48240.32</v>
      </c>
      <c r="K25" s="48">
        <v>2897.01</v>
      </c>
      <c r="L25" s="48">
        <v>8.25</v>
      </c>
      <c r="M25" s="48">
        <v>0</v>
      </c>
      <c r="N25" s="48">
        <f t="shared" si="2"/>
        <v>2905.26</v>
      </c>
      <c r="O25" s="48">
        <v>7372.81</v>
      </c>
      <c r="P25" s="48">
        <v>612.4</v>
      </c>
      <c r="Q25" s="48">
        <v>0</v>
      </c>
      <c r="R25" s="48">
        <f t="shared" si="3"/>
        <v>7985.21</v>
      </c>
      <c r="S25" s="48">
        <f t="shared" si="4"/>
        <v>37462.659999999996</v>
      </c>
      <c r="T25" s="48">
        <f t="shared" si="5"/>
        <v>11907.35</v>
      </c>
      <c r="U25" s="48">
        <f t="shared" si="6"/>
        <v>11047.73</v>
      </c>
      <c r="V25" s="48">
        <f t="shared" si="7"/>
        <v>60417.73999999999</v>
      </c>
      <c r="W25" s="48">
        <v>3806.59</v>
      </c>
      <c r="X25" s="48">
        <v>211.07</v>
      </c>
      <c r="Y25" s="48">
        <v>0</v>
      </c>
      <c r="Z25" s="48">
        <f t="shared" si="8"/>
        <v>4017.6600000000003</v>
      </c>
      <c r="AA25" s="48">
        <f t="shared" si="9"/>
        <v>41269.25</v>
      </c>
      <c r="AB25" s="48">
        <f t="shared" si="10"/>
        <v>12118.42</v>
      </c>
      <c r="AC25" s="48">
        <f t="shared" si="11"/>
        <v>11047.73</v>
      </c>
      <c r="AD25" s="48">
        <f t="shared" si="12"/>
        <v>64435.399999999994</v>
      </c>
    </row>
    <row r="26" spans="1:30" ht="13.5" customHeight="1">
      <c r="A26" s="22">
        <v>19</v>
      </c>
      <c r="B26" s="5" t="s">
        <v>35</v>
      </c>
      <c r="C26" s="48">
        <v>10681.51</v>
      </c>
      <c r="D26" s="48">
        <v>36.8</v>
      </c>
      <c r="E26" s="48">
        <v>9890.84</v>
      </c>
      <c r="F26" s="48">
        <f t="shared" si="0"/>
        <v>20609.15</v>
      </c>
      <c r="G26" s="48">
        <v>8862.75</v>
      </c>
      <c r="H26" s="48">
        <v>23.02</v>
      </c>
      <c r="I26" s="48">
        <v>9890.84</v>
      </c>
      <c r="J26" s="48">
        <f t="shared" si="1"/>
        <v>18776.61</v>
      </c>
      <c r="K26" s="48">
        <v>624.99</v>
      </c>
      <c r="L26" s="48">
        <v>0</v>
      </c>
      <c r="M26" s="48">
        <v>0</v>
      </c>
      <c r="N26" s="48">
        <f t="shared" si="2"/>
        <v>624.99</v>
      </c>
      <c r="O26" s="48">
        <v>1597.76</v>
      </c>
      <c r="P26" s="48">
        <v>103</v>
      </c>
      <c r="Q26" s="48">
        <v>0</v>
      </c>
      <c r="R26" s="48">
        <f t="shared" si="3"/>
        <v>1700.76</v>
      </c>
      <c r="S26" s="48">
        <f t="shared" si="4"/>
        <v>12904.26</v>
      </c>
      <c r="T26" s="48">
        <f t="shared" si="5"/>
        <v>139.8</v>
      </c>
      <c r="U26" s="48">
        <f t="shared" si="6"/>
        <v>9890.84</v>
      </c>
      <c r="V26" s="48">
        <f t="shared" si="7"/>
        <v>22934.9</v>
      </c>
      <c r="W26" s="48">
        <v>2574.41</v>
      </c>
      <c r="X26" s="48">
        <v>9.7</v>
      </c>
      <c r="Y26" s="48">
        <v>0</v>
      </c>
      <c r="Z26" s="48">
        <f t="shared" si="8"/>
        <v>2584.1099999999997</v>
      </c>
      <c r="AA26" s="48">
        <f t="shared" si="9"/>
        <v>15478.67</v>
      </c>
      <c r="AB26" s="48">
        <f t="shared" si="10"/>
        <v>149.5</v>
      </c>
      <c r="AC26" s="48">
        <f t="shared" si="11"/>
        <v>9890.84</v>
      </c>
      <c r="AD26" s="48">
        <f t="shared" si="12"/>
        <v>25519.010000000002</v>
      </c>
    </row>
    <row r="27" spans="1:30" ht="13.5" customHeight="1">
      <c r="A27" s="22">
        <v>20</v>
      </c>
      <c r="B27" s="5" t="s">
        <v>36</v>
      </c>
      <c r="C27" s="48">
        <v>55926.58</v>
      </c>
      <c r="D27" s="48">
        <v>107.52</v>
      </c>
      <c r="E27" s="48">
        <v>101586.98</v>
      </c>
      <c r="F27" s="48">
        <f t="shared" si="0"/>
        <v>157621.08</v>
      </c>
      <c r="G27" s="48">
        <v>28103.33</v>
      </c>
      <c r="H27" s="48">
        <v>78.11</v>
      </c>
      <c r="I27" s="48">
        <v>92329.03</v>
      </c>
      <c r="J27" s="48">
        <f t="shared" si="1"/>
        <v>120510.47</v>
      </c>
      <c r="K27" s="48">
        <v>19330</v>
      </c>
      <c r="L27" s="48">
        <v>0</v>
      </c>
      <c r="M27" s="48">
        <v>5.77</v>
      </c>
      <c r="N27" s="48">
        <f t="shared" si="2"/>
        <v>19335.77</v>
      </c>
      <c r="O27" s="48">
        <v>69139.58</v>
      </c>
      <c r="P27" s="48">
        <v>176.06</v>
      </c>
      <c r="Q27" s="48">
        <v>433.45</v>
      </c>
      <c r="R27" s="48">
        <f t="shared" si="3"/>
        <v>69749.09</v>
      </c>
      <c r="S27" s="48">
        <f t="shared" si="4"/>
        <v>144396.16</v>
      </c>
      <c r="T27" s="48">
        <f t="shared" si="5"/>
        <v>283.58</v>
      </c>
      <c r="U27" s="48">
        <f t="shared" si="6"/>
        <v>102026.2</v>
      </c>
      <c r="V27" s="48">
        <f t="shared" si="7"/>
        <v>246705.94</v>
      </c>
      <c r="W27" s="48">
        <v>100367.49</v>
      </c>
      <c r="X27" s="48">
        <v>35.08</v>
      </c>
      <c r="Y27" s="48">
        <v>1586.47</v>
      </c>
      <c r="Z27" s="48">
        <f t="shared" si="8"/>
        <v>101989.04000000001</v>
      </c>
      <c r="AA27" s="48">
        <f t="shared" si="9"/>
        <v>244763.65000000002</v>
      </c>
      <c r="AB27" s="48">
        <f t="shared" si="10"/>
        <v>318.65999999999997</v>
      </c>
      <c r="AC27" s="48">
        <f t="shared" si="11"/>
        <v>103612.67</v>
      </c>
      <c r="AD27" s="48">
        <f t="shared" si="12"/>
        <v>348694.98000000004</v>
      </c>
    </row>
    <row r="28" spans="1:30" ht="13.5" customHeight="1">
      <c r="A28" s="22">
        <v>21</v>
      </c>
      <c r="B28" s="5" t="s">
        <v>37</v>
      </c>
      <c r="C28" s="48">
        <v>5349.24</v>
      </c>
      <c r="D28" s="48">
        <v>4241.46</v>
      </c>
      <c r="E28" s="48">
        <v>5406.29</v>
      </c>
      <c r="F28" s="48">
        <f t="shared" si="0"/>
        <v>14996.990000000002</v>
      </c>
      <c r="G28" s="48">
        <v>5186.95</v>
      </c>
      <c r="H28" s="48">
        <v>4236.46</v>
      </c>
      <c r="I28" s="48">
        <v>5406.29</v>
      </c>
      <c r="J28" s="48">
        <f t="shared" si="1"/>
        <v>14829.7</v>
      </c>
      <c r="K28" s="48">
        <v>0</v>
      </c>
      <c r="L28" s="48">
        <v>0</v>
      </c>
      <c r="M28" s="48">
        <v>0</v>
      </c>
      <c r="N28" s="48">
        <f t="shared" si="2"/>
        <v>0</v>
      </c>
      <c r="O28" s="48">
        <v>915.7</v>
      </c>
      <c r="P28" s="48">
        <v>8</v>
      </c>
      <c r="Q28" s="48">
        <v>0</v>
      </c>
      <c r="R28" s="48">
        <f t="shared" si="3"/>
        <v>923.7</v>
      </c>
      <c r="S28" s="48">
        <f t="shared" si="4"/>
        <v>6264.94</v>
      </c>
      <c r="T28" s="48">
        <f t="shared" si="5"/>
        <v>4249.46</v>
      </c>
      <c r="U28" s="48">
        <f t="shared" si="6"/>
        <v>5406.29</v>
      </c>
      <c r="V28" s="48">
        <f t="shared" si="7"/>
        <v>15920.689999999999</v>
      </c>
      <c r="W28" s="48">
        <v>347.29</v>
      </c>
      <c r="X28" s="48">
        <v>2.53</v>
      </c>
      <c r="Y28" s="48">
        <v>0</v>
      </c>
      <c r="Z28" s="48">
        <f t="shared" si="8"/>
        <v>349.82</v>
      </c>
      <c r="AA28" s="48">
        <f t="shared" si="9"/>
        <v>6612.23</v>
      </c>
      <c r="AB28" s="48">
        <f t="shared" si="10"/>
        <v>4251.99</v>
      </c>
      <c r="AC28" s="48">
        <f t="shared" si="11"/>
        <v>5406.29</v>
      </c>
      <c r="AD28" s="48">
        <f t="shared" si="12"/>
        <v>16270.509999999998</v>
      </c>
    </row>
    <row r="29" spans="1:30" ht="13.5" customHeight="1">
      <c r="A29" s="22">
        <v>22</v>
      </c>
      <c r="B29" s="5" t="s">
        <v>38</v>
      </c>
      <c r="C29" s="48">
        <v>18767.61</v>
      </c>
      <c r="D29" s="48">
        <v>5134.8</v>
      </c>
      <c r="E29" s="48">
        <v>10292.65</v>
      </c>
      <c r="F29" s="48">
        <f t="shared" si="0"/>
        <v>34195.06</v>
      </c>
      <c r="G29" s="48">
        <v>18165.86</v>
      </c>
      <c r="H29" s="48">
        <v>5134.8</v>
      </c>
      <c r="I29" s="48">
        <v>10292.65</v>
      </c>
      <c r="J29" s="48">
        <f t="shared" si="1"/>
        <v>33593.31</v>
      </c>
      <c r="K29" s="48">
        <v>0</v>
      </c>
      <c r="L29" s="48">
        <v>0</v>
      </c>
      <c r="M29" s="48">
        <v>0</v>
      </c>
      <c r="N29" s="48">
        <f t="shared" si="2"/>
        <v>0</v>
      </c>
      <c r="O29" s="48">
        <v>6802.22</v>
      </c>
      <c r="P29" s="48">
        <v>16.6</v>
      </c>
      <c r="Q29" s="48">
        <v>0</v>
      </c>
      <c r="R29" s="48">
        <f t="shared" si="3"/>
        <v>6818.820000000001</v>
      </c>
      <c r="S29" s="48">
        <f t="shared" si="4"/>
        <v>25569.83</v>
      </c>
      <c r="T29" s="48">
        <f t="shared" si="5"/>
        <v>5151.400000000001</v>
      </c>
      <c r="U29" s="48">
        <f t="shared" si="6"/>
        <v>10292.65</v>
      </c>
      <c r="V29" s="48">
        <f t="shared" si="7"/>
        <v>41013.880000000005</v>
      </c>
      <c r="W29" s="48">
        <v>495.98</v>
      </c>
      <c r="X29" s="48">
        <v>23.58</v>
      </c>
      <c r="Y29" s="48">
        <v>0</v>
      </c>
      <c r="Z29" s="48">
        <f t="shared" si="8"/>
        <v>519.5600000000001</v>
      </c>
      <c r="AA29" s="48">
        <f t="shared" si="9"/>
        <v>26065.81</v>
      </c>
      <c r="AB29" s="48">
        <f t="shared" si="10"/>
        <v>5174.9800000000005</v>
      </c>
      <c r="AC29" s="48">
        <f t="shared" si="11"/>
        <v>10292.65</v>
      </c>
      <c r="AD29" s="48">
        <f t="shared" si="12"/>
        <v>41533.44</v>
      </c>
    </row>
    <row r="30" spans="1:30" ht="13.5" customHeight="1">
      <c r="A30" s="22">
        <v>23</v>
      </c>
      <c r="B30" s="5" t="s">
        <v>39</v>
      </c>
      <c r="C30" s="48">
        <v>37477.84</v>
      </c>
      <c r="D30" s="48">
        <v>9.11</v>
      </c>
      <c r="E30" s="48">
        <v>39154.41</v>
      </c>
      <c r="F30" s="48">
        <f t="shared" si="0"/>
        <v>76641.36</v>
      </c>
      <c r="G30" s="48">
        <v>27780.44</v>
      </c>
      <c r="H30" s="48">
        <v>6.57</v>
      </c>
      <c r="I30" s="48">
        <v>37715.01</v>
      </c>
      <c r="J30" s="48">
        <f t="shared" si="1"/>
        <v>65502.020000000004</v>
      </c>
      <c r="K30" s="48">
        <v>11502.56</v>
      </c>
      <c r="L30" s="48">
        <v>0</v>
      </c>
      <c r="M30" s="48">
        <v>17.45</v>
      </c>
      <c r="N30" s="48">
        <f t="shared" si="2"/>
        <v>11520.01</v>
      </c>
      <c r="O30" s="48">
        <v>21394.97</v>
      </c>
      <c r="P30" s="48">
        <v>7.5</v>
      </c>
      <c r="Q30" s="48">
        <v>562.75</v>
      </c>
      <c r="R30" s="48">
        <f t="shared" si="3"/>
        <v>21965.22</v>
      </c>
      <c r="S30" s="48">
        <f t="shared" si="4"/>
        <v>70375.37</v>
      </c>
      <c r="T30" s="48">
        <f t="shared" si="5"/>
        <v>16.61</v>
      </c>
      <c r="U30" s="48">
        <f t="shared" si="6"/>
        <v>39734.61</v>
      </c>
      <c r="V30" s="48">
        <f t="shared" si="7"/>
        <v>110126.59</v>
      </c>
      <c r="W30" s="48">
        <v>77608.6</v>
      </c>
      <c r="X30" s="48">
        <v>0</v>
      </c>
      <c r="Y30" s="48">
        <v>1432.43</v>
      </c>
      <c r="Z30" s="48">
        <f t="shared" si="8"/>
        <v>79041.03</v>
      </c>
      <c r="AA30" s="48">
        <f t="shared" si="9"/>
        <v>147983.97</v>
      </c>
      <c r="AB30" s="48">
        <f t="shared" si="10"/>
        <v>16.61</v>
      </c>
      <c r="AC30" s="48">
        <f t="shared" si="11"/>
        <v>41167.04</v>
      </c>
      <c r="AD30" s="48">
        <f t="shared" si="12"/>
        <v>189167.62</v>
      </c>
    </row>
    <row r="31" spans="1:30" ht="13.5" customHeight="1">
      <c r="A31" s="22">
        <v>24</v>
      </c>
      <c r="B31" s="5" t="s">
        <v>40</v>
      </c>
      <c r="C31" s="48">
        <v>4853.06</v>
      </c>
      <c r="D31" s="48">
        <v>18.4</v>
      </c>
      <c r="E31" s="48">
        <v>3025</v>
      </c>
      <c r="F31" s="48">
        <f t="shared" si="0"/>
        <v>7896.46</v>
      </c>
      <c r="G31" s="48">
        <v>2057.5</v>
      </c>
      <c r="H31" s="48">
        <v>16.4</v>
      </c>
      <c r="I31" s="48">
        <v>2888</v>
      </c>
      <c r="J31" s="48">
        <f t="shared" si="1"/>
        <v>4961.9</v>
      </c>
      <c r="K31" s="48">
        <v>1162.69</v>
      </c>
      <c r="L31" s="48">
        <v>0</v>
      </c>
      <c r="M31" s="48">
        <v>1047.76</v>
      </c>
      <c r="N31" s="48">
        <f t="shared" si="2"/>
        <v>2210.45</v>
      </c>
      <c r="O31" s="48">
        <v>13880.16</v>
      </c>
      <c r="P31" s="48">
        <v>56.48</v>
      </c>
      <c r="Q31" s="48">
        <v>1214.4</v>
      </c>
      <c r="R31" s="48">
        <f t="shared" si="3"/>
        <v>15151.039999999999</v>
      </c>
      <c r="S31" s="48">
        <f t="shared" si="4"/>
        <v>19895.91</v>
      </c>
      <c r="T31" s="48">
        <f t="shared" si="5"/>
        <v>74.88</v>
      </c>
      <c r="U31" s="48">
        <f t="shared" si="6"/>
        <v>5287.16</v>
      </c>
      <c r="V31" s="48">
        <f t="shared" si="7"/>
        <v>25257.95</v>
      </c>
      <c r="W31" s="48">
        <v>11216.65</v>
      </c>
      <c r="X31" s="48">
        <v>0</v>
      </c>
      <c r="Y31" s="48">
        <v>5837.77</v>
      </c>
      <c r="Z31" s="48">
        <f t="shared" si="8"/>
        <v>17054.42</v>
      </c>
      <c r="AA31" s="48">
        <f t="shared" si="9"/>
        <v>31112.559999999998</v>
      </c>
      <c r="AB31" s="48">
        <f t="shared" si="10"/>
        <v>74.88</v>
      </c>
      <c r="AC31" s="48">
        <f t="shared" si="11"/>
        <v>11124.93</v>
      </c>
      <c r="AD31" s="48">
        <f t="shared" si="12"/>
        <v>42312.369999999995</v>
      </c>
    </row>
    <row r="32" spans="1:30" ht="13.5" customHeight="1">
      <c r="A32" s="22">
        <v>25</v>
      </c>
      <c r="B32" s="5" t="s">
        <v>41</v>
      </c>
      <c r="C32" s="48">
        <v>3833.61</v>
      </c>
      <c r="D32" s="48">
        <v>158.49</v>
      </c>
      <c r="E32" s="48">
        <v>793.96</v>
      </c>
      <c r="F32" s="48">
        <f t="shared" si="0"/>
        <v>4786.06</v>
      </c>
      <c r="G32" s="48">
        <v>1321.6</v>
      </c>
      <c r="H32" s="48">
        <v>110.56</v>
      </c>
      <c r="I32" s="48">
        <v>699.53</v>
      </c>
      <c r="J32" s="48">
        <f t="shared" si="1"/>
        <v>2131.6899999999996</v>
      </c>
      <c r="K32" s="48">
        <v>1627.13</v>
      </c>
      <c r="L32" s="48">
        <v>8.18</v>
      </c>
      <c r="M32" s="48">
        <v>209.36</v>
      </c>
      <c r="N32" s="48">
        <f t="shared" si="2"/>
        <v>1844.67</v>
      </c>
      <c r="O32" s="48">
        <v>7310.61</v>
      </c>
      <c r="P32" s="48">
        <v>112.04</v>
      </c>
      <c r="Q32" s="48">
        <v>5863.29</v>
      </c>
      <c r="R32" s="48">
        <f t="shared" si="3"/>
        <v>13285.939999999999</v>
      </c>
      <c r="S32" s="48">
        <f t="shared" si="4"/>
        <v>12771.349999999999</v>
      </c>
      <c r="T32" s="48">
        <f t="shared" si="5"/>
        <v>278.71000000000004</v>
      </c>
      <c r="U32" s="48">
        <f t="shared" si="6"/>
        <v>6866.61</v>
      </c>
      <c r="V32" s="48">
        <f t="shared" si="7"/>
        <v>19916.67</v>
      </c>
      <c r="W32" s="48">
        <v>4307.48</v>
      </c>
      <c r="X32" s="48">
        <v>229.39</v>
      </c>
      <c r="Y32" s="48">
        <v>160.56</v>
      </c>
      <c r="Z32" s="48">
        <f t="shared" si="8"/>
        <v>4697.43</v>
      </c>
      <c r="AA32" s="48">
        <f t="shared" si="9"/>
        <v>17078.829999999998</v>
      </c>
      <c r="AB32" s="48">
        <f t="shared" si="10"/>
        <v>508.1</v>
      </c>
      <c r="AC32" s="48">
        <f t="shared" si="11"/>
        <v>7027.17</v>
      </c>
      <c r="AD32" s="48">
        <f t="shared" si="12"/>
        <v>24614.1</v>
      </c>
    </row>
    <row r="33" spans="1:30" ht="13.5" customHeight="1">
      <c r="A33" s="22">
        <v>26</v>
      </c>
      <c r="B33" s="5" t="s">
        <v>42</v>
      </c>
      <c r="C33" s="48">
        <v>16068.5</v>
      </c>
      <c r="D33" s="48">
        <v>63.61</v>
      </c>
      <c r="E33" s="48">
        <v>25191.88</v>
      </c>
      <c r="F33" s="48">
        <f t="shared" si="0"/>
        <v>41323.990000000005</v>
      </c>
      <c r="G33" s="48">
        <v>12043.21</v>
      </c>
      <c r="H33" s="48">
        <v>59.31</v>
      </c>
      <c r="I33" s="48">
        <v>23899.16</v>
      </c>
      <c r="J33" s="48">
        <f t="shared" si="1"/>
        <v>36001.68</v>
      </c>
      <c r="K33" s="48">
        <v>2193.09</v>
      </c>
      <c r="L33" s="48">
        <v>7.15</v>
      </c>
      <c r="M33" s="48">
        <v>1851.53</v>
      </c>
      <c r="N33" s="48">
        <f t="shared" si="2"/>
        <v>4051.7700000000004</v>
      </c>
      <c r="O33" s="48">
        <v>5286.31</v>
      </c>
      <c r="P33" s="48">
        <v>18.98</v>
      </c>
      <c r="Q33" s="48">
        <v>246.83</v>
      </c>
      <c r="R33" s="48">
        <f t="shared" si="3"/>
        <v>5552.12</v>
      </c>
      <c r="S33" s="48">
        <f t="shared" si="4"/>
        <v>23547.9</v>
      </c>
      <c r="T33" s="48">
        <f t="shared" si="5"/>
        <v>89.74000000000001</v>
      </c>
      <c r="U33" s="48">
        <f t="shared" si="6"/>
        <v>27290.24</v>
      </c>
      <c r="V33" s="48">
        <f t="shared" si="7"/>
        <v>50927.880000000005</v>
      </c>
      <c r="W33" s="48">
        <v>4556.14</v>
      </c>
      <c r="X33" s="48">
        <v>9.31</v>
      </c>
      <c r="Y33" s="48">
        <v>9423.85</v>
      </c>
      <c r="Z33" s="48">
        <f t="shared" si="8"/>
        <v>13989.300000000001</v>
      </c>
      <c r="AA33" s="48">
        <f t="shared" si="9"/>
        <v>28104.04</v>
      </c>
      <c r="AB33" s="48">
        <f t="shared" si="10"/>
        <v>99.05000000000001</v>
      </c>
      <c r="AC33" s="48">
        <f t="shared" si="11"/>
        <v>36714.090000000004</v>
      </c>
      <c r="AD33" s="48">
        <f t="shared" si="12"/>
        <v>64917.18000000001</v>
      </c>
    </row>
    <row r="34" spans="1:30" ht="13.5" customHeight="1">
      <c r="A34" s="22">
        <v>27</v>
      </c>
      <c r="B34" s="5" t="s">
        <v>43</v>
      </c>
      <c r="C34" s="48">
        <v>27752.24</v>
      </c>
      <c r="D34" s="48">
        <v>16.39</v>
      </c>
      <c r="E34" s="48">
        <v>54863.28</v>
      </c>
      <c r="F34" s="48">
        <f t="shared" si="0"/>
        <v>82631.91</v>
      </c>
      <c r="G34" s="48">
        <v>22668.93</v>
      </c>
      <c r="H34" s="48">
        <v>10.79</v>
      </c>
      <c r="I34" s="48">
        <v>49699.19</v>
      </c>
      <c r="J34" s="48">
        <f t="shared" si="1"/>
        <v>72378.91</v>
      </c>
      <c r="K34" s="48">
        <v>2032.06</v>
      </c>
      <c r="L34" s="48">
        <v>2.55</v>
      </c>
      <c r="M34" s="48">
        <v>796.8</v>
      </c>
      <c r="N34" s="48">
        <f t="shared" si="2"/>
        <v>2831.41</v>
      </c>
      <c r="O34" s="48">
        <v>11160.03</v>
      </c>
      <c r="P34" s="48">
        <v>19.56</v>
      </c>
      <c r="Q34" s="48">
        <v>6567.5</v>
      </c>
      <c r="R34" s="48">
        <f t="shared" si="3"/>
        <v>17747.09</v>
      </c>
      <c r="S34" s="48">
        <f t="shared" si="4"/>
        <v>40944.33</v>
      </c>
      <c r="T34" s="48">
        <f t="shared" si="5"/>
        <v>38.5</v>
      </c>
      <c r="U34" s="48">
        <f t="shared" si="6"/>
        <v>62227.58</v>
      </c>
      <c r="V34" s="48">
        <f t="shared" si="7"/>
        <v>103210.41</v>
      </c>
      <c r="W34" s="48">
        <v>13283.69</v>
      </c>
      <c r="X34" s="48">
        <v>9.65</v>
      </c>
      <c r="Y34" s="48">
        <v>20228.5</v>
      </c>
      <c r="Z34" s="48">
        <f t="shared" si="8"/>
        <v>33521.84</v>
      </c>
      <c r="AA34" s="48">
        <f t="shared" si="9"/>
        <v>54228.020000000004</v>
      </c>
      <c r="AB34" s="48">
        <f t="shared" si="10"/>
        <v>48.15</v>
      </c>
      <c r="AC34" s="48">
        <f t="shared" si="11"/>
        <v>82456.08</v>
      </c>
      <c r="AD34" s="48">
        <f t="shared" si="12"/>
        <v>136732.25</v>
      </c>
    </row>
    <row r="35" spans="1:30" ht="13.5" customHeight="1">
      <c r="A35" s="22">
        <v>28</v>
      </c>
      <c r="B35" s="5" t="s">
        <v>44</v>
      </c>
      <c r="C35" s="48">
        <v>4997.46</v>
      </c>
      <c r="D35" s="48">
        <v>272.18</v>
      </c>
      <c r="E35" s="48">
        <v>5237.57</v>
      </c>
      <c r="F35" s="48">
        <f t="shared" si="0"/>
        <v>10507.21</v>
      </c>
      <c r="G35" s="48">
        <v>2278.28</v>
      </c>
      <c r="H35" s="48">
        <v>227.04</v>
      </c>
      <c r="I35" s="48">
        <v>4927.09</v>
      </c>
      <c r="J35" s="48">
        <f t="shared" si="1"/>
        <v>7432.41</v>
      </c>
      <c r="K35" s="48">
        <v>657.81</v>
      </c>
      <c r="L35" s="48">
        <v>59.62</v>
      </c>
      <c r="M35" s="48">
        <v>916.42</v>
      </c>
      <c r="N35" s="48">
        <f t="shared" si="2"/>
        <v>1633.85</v>
      </c>
      <c r="O35" s="48">
        <v>4139.93</v>
      </c>
      <c r="P35" s="48">
        <v>336.79</v>
      </c>
      <c r="Q35" s="48">
        <v>1651.56</v>
      </c>
      <c r="R35" s="48">
        <f t="shared" si="3"/>
        <v>6128.280000000001</v>
      </c>
      <c r="S35" s="48">
        <f t="shared" si="4"/>
        <v>9795.2</v>
      </c>
      <c r="T35" s="48">
        <f t="shared" si="5"/>
        <v>668.59</v>
      </c>
      <c r="U35" s="48">
        <f t="shared" si="6"/>
        <v>7805.549999999999</v>
      </c>
      <c r="V35" s="48">
        <f t="shared" si="7"/>
        <v>18269.34</v>
      </c>
      <c r="W35" s="48">
        <v>2528.33</v>
      </c>
      <c r="X35" s="48">
        <v>222.36</v>
      </c>
      <c r="Y35" s="48">
        <v>14640.15</v>
      </c>
      <c r="Z35" s="48">
        <f t="shared" si="8"/>
        <v>17390.84</v>
      </c>
      <c r="AA35" s="48">
        <f t="shared" si="9"/>
        <v>12323.53</v>
      </c>
      <c r="AB35" s="48">
        <f t="shared" si="10"/>
        <v>890.95</v>
      </c>
      <c r="AC35" s="48">
        <f t="shared" si="11"/>
        <v>22445.699999999997</v>
      </c>
      <c r="AD35" s="48">
        <f t="shared" si="12"/>
        <v>35660.18</v>
      </c>
    </row>
    <row r="36" spans="1:30" ht="13.5" customHeight="1">
      <c r="A36" s="22">
        <v>29</v>
      </c>
      <c r="B36" s="5" t="s">
        <v>45</v>
      </c>
      <c r="C36" s="48">
        <v>28453.32</v>
      </c>
      <c r="D36" s="48">
        <v>0</v>
      </c>
      <c r="E36" s="48">
        <v>141.55</v>
      </c>
      <c r="F36" s="48">
        <f t="shared" si="0"/>
        <v>28594.87</v>
      </c>
      <c r="G36" s="48">
        <v>19919.67</v>
      </c>
      <c r="H36" s="48">
        <v>0</v>
      </c>
      <c r="I36" s="48">
        <v>139.07</v>
      </c>
      <c r="J36" s="48">
        <f t="shared" si="1"/>
        <v>20058.739999999998</v>
      </c>
      <c r="K36" s="48">
        <v>2383.88</v>
      </c>
      <c r="L36" s="48">
        <v>0</v>
      </c>
      <c r="M36" s="48">
        <v>1.63</v>
      </c>
      <c r="N36" s="48">
        <f t="shared" si="2"/>
        <v>2385.51</v>
      </c>
      <c r="O36" s="48">
        <v>5859.76</v>
      </c>
      <c r="P36" s="48">
        <v>0</v>
      </c>
      <c r="Q36" s="48">
        <v>15.27</v>
      </c>
      <c r="R36" s="48">
        <f t="shared" si="3"/>
        <v>5875.030000000001</v>
      </c>
      <c r="S36" s="48">
        <f t="shared" si="4"/>
        <v>36696.96</v>
      </c>
      <c r="T36" s="48">
        <f t="shared" si="5"/>
        <v>0</v>
      </c>
      <c r="U36" s="48">
        <f t="shared" si="6"/>
        <v>158.45000000000002</v>
      </c>
      <c r="V36" s="48">
        <f t="shared" si="7"/>
        <v>36855.409999999996</v>
      </c>
      <c r="W36" s="48">
        <v>2092.55</v>
      </c>
      <c r="X36" s="48">
        <v>0</v>
      </c>
      <c r="Y36" s="48">
        <v>0</v>
      </c>
      <c r="Z36" s="48">
        <f t="shared" si="8"/>
        <v>2092.55</v>
      </c>
      <c r="AA36" s="48">
        <f t="shared" si="9"/>
        <v>38789.51</v>
      </c>
      <c r="AB36" s="48">
        <f t="shared" si="10"/>
        <v>0</v>
      </c>
      <c r="AC36" s="48">
        <f t="shared" si="11"/>
        <v>158.45000000000002</v>
      </c>
      <c r="AD36" s="48">
        <f t="shared" si="12"/>
        <v>38947.96</v>
      </c>
    </row>
    <row r="37" spans="1:30" ht="13.5" customHeight="1">
      <c r="A37" s="22">
        <v>30</v>
      </c>
      <c r="B37" s="5" t="s">
        <v>46</v>
      </c>
      <c r="C37" s="48">
        <v>8751.5</v>
      </c>
      <c r="D37" s="48">
        <v>61.96</v>
      </c>
      <c r="E37" s="48">
        <v>8953.03</v>
      </c>
      <c r="F37" s="48">
        <f t="shared" si="0"/>
        <v>17766.489999999998</v>
      </c>
      <c r="G37" s="48">
        <v>4838.35</v>
      </c>
      <c r="H37" s="48">
        <v>44.81</v>
      </c>
      <c r="I37" s="48">
        <v>8162.72</v>
      </c>
      <c r="J37" s="48">
        <f t="shared" si="1"/>
        <v>13045.880000000001</v>
      </c>
      <c r="K37" s="48">
        <v>38800.31</v>
      </c>
      <c r="L37" s="48">
        <v>24.75</v>
      </c>
      <c r="M37" s="48">
        <v>14.21</v>
      </c>
      <c r="N37" s="48">
        <f t="shared" si="2"/>
        <v>38839.27</v>
      </c>
      <c r="O37" s="48">
        <v>151879.17</v>
      </c>
      <c r="P37" s="48">
        <v>684.99</v>
      </c>
      <c r="Q37" s="48">
        <v>4185.42</v>
      </c>
      <c r="R37" s="48">
        <f t="shared" si="3"/>
        <v>156749.58000000002</v>
      </c>
      <c r="S37" s="48">
        <f t="shared" si="4"/>
        <v>199430.98</v>
      </c>
      <c r="T37" s="48">
        <f t="shared" si="5"/>
        <v>771.7</v>
      </c>
      <c r="U37" s="48">
        <f t="shared" si="6"/>
        <v>13152.66</v>
      </c>
      <c r="V37" s="48">
        <f t="shared" si="7"/>
        <v>213355.34000000003</v>
      </c>
      <c r="W37" s="48">
        <v>176248.19</v>
      </c>
      <c r="X37" s="48">
        <v>844.96</v>
      </c>
      <c r="Y37" s="48">
        <v>10908.12</v>
      </c>
      <c r="Z37" s="48">
        <f t="shared" si="8"/>
        <v>188001.27</v>
      </c>
      <c r="AA37" s="48">
        <f t="shared" si="9"/>
        <v>375679.17000000004</v>
      </c>
      <c r="AB37" s="48">
        <f t="shared" si="10"/>
        <v>1616.66</v>
      </c>
      <c r="AC37" s="48">
        <f t="shared" si="11"/>
        <v>24060.78</v>
      </c>
      <c r="AD37" s="48">
        <f t="shared" si="12"/>
        <v>401356.61</v>
      </c>
    </row>
    <row r="38" spans="1:30" ht="13.5" customHeight="1">
      <c r="A38" s="22">
        <v>31</v>
      </c>
      <c r="B38" s="5" t="s">
        <v>47</v>
      </c>
      <c r="C38" s="48">
        <v>9842.94</v>
      </c>
      <c r="D38" s="48">
        <v>169.09</v>
      </c>
      <c r="E38" s="48">
        <v>0</v>
      </c>
      <c r="F38" s="48">
        <f t="shared" si="0"/>
        <v>10012.03</v>
      </c>
      <c r="G38" s="48">
        <v>9080.72</v>
      </c>
      <c r="H38" s="48">
        <v>163.34</v>
      </c>
      <c r="I38" s="48">
        <v>0</v>
      </c>
      <c r="J38" s="48">
        <f t="shared" si="1"/>
        <v>9244.06</v>
      </c>
      <c r="K38" s="48">
        <v>333.33</v>
      </c>
      <c r="L38" s="48">
        <v>0</v>
      </c>
      <c r="M38" s="48">
        <v>0</v>
      </c>
      <c r="N38" s="48">
        <f t="shared" si="2"/>
        <v>333.33</v>
      </c>
      <c r="O38" s="48">
        <v>4069.3</v>
      </c>
      <c r="P38" s="48">
        <v>25.75</v>
      </c>
      <c r="Q38" s="48">
        <v>0</v>
      </c>
      <c r="R38" s="48">
        <f t="shared" si="3"/>
        <v>4095.05</v>
      </c>
      <c r="S38" s="48">
        <f t="shared" si="4"/>
        <v>14245.57</v>
      </c>
      <c r="T38" s="48">
        <f t="shared" si="5"/>
        <v>194.84</v>
      </c>
      <c r="U38" s="48">
        <f t="shared" si="6"/>
        <v>0</v>
      </c>
      <c r="V38" s="48">
        <f t="shared" si="7"/>
        <v>14440.41</v>
      </c>
      <c r="W38" s="48">
        <v>1915.61</v>
      </c>
      <c r="X38" s="48">
        <v>17.32</v>
      </c>
      <c r="Y38" s="48">
        <v>0</v>
      </c>
      <c r="Z38" s="48">
        <f t="shared" si="8"/>
        <v>1932.9299999999998</v>
      </c>
      <c r="AA38" s="48">
        <f t="shared" si="9"/>
        <v>16161.18</v>
      </c>
      <c r="AB38" s="48">
        <f t="shared" si="10"/>
        <v>212.16</v>
      </c>
      <c r="AC38" s="48">
        <f t="shared" si="11"/>
        <v>0</v>
      </c>
      <c r="AD38" s="48">
        <f t="shared" si="12"/>
        <v>16373.34</v>
      </c>
    </row>
    <row r="39" spans="1:30" ht="13.5" customHeight="1">
      <c r="A39" s="22">
        <v>32</v>
      </c>
      <c r="B39" s="5" t="s">
        <v>48</v>
      </c>
      <c r="C39" s="48">
        <v>7159.82</v>
      </c>
      <c r="D39" s="48">
        <v>3196.43</v>
      </c>
      <c r="E39" s="48">
        <v>6815.15</v>
      </c>
      <c r="F39" s="48">
        <f t="shared" si="0"/>
        <v>17171.4</v>
      </c>
      <c r="G39" s="48">
        <v>6944.51</v>
      </c>
      <c r="H39" s="48">
        <v>3186.11</v>
      </c>
      <c r="I39" s="48">
        <v>6630.79</v>
      </c>
      <c r="J39" s="48">
        <f t="shared" si="1"/>
        <v>16761.41</v>
      </c>
      <c r="K39" s="48">
        <v>518.3</v>
      </c>
      <c r="L39" s="48">
        <v>0</v>
      </c>
      <c r="M39" s="48">
        <v>0</v>
      </c>
      <c r="N39" s="48">
        <f t="shared" si="2"/>
        <v>518.3</v>
      </c>
      <c r="O39" s="48">
        <v>806.31</v>
      </c>
      <c r="P39" s="48">
        <v>0.76</v>
      </c>
      <c r="Q39" s="48">
        <v>0</v>
      </c>
      <c r="R39" s="48">
        <f t="shared" si="3"/>
        <v>807.0699999999999</v>
      </c>
      <c r="S39" s="48">
        <f t="shared" si="4"/>
        <v>8484.43</v>
      </c>
      <c r="T39" s="48">
        <f t="shared" si="5"/>
        <v>3197.19</v>
      </c>
      <c r="U39" s="48">
        <f t="shared" si="6"/>
        <v>6815.15</v>
      </c>
      <c r="V39" s="48">
        <f t="shared" si="7"/>
        <v>18496.77</v>
      </c>
      <c r="W39" s="48">
        <v>1300.53</v>
      </c>
      <c r="X39" s="48">
        <v>18.39</v>
      </c>
      <c r="Y39" s="48">
        <v>1377.06</v>
      </c>
      <c r="Z39" s="48">
        <f t="shared" si="8"/>
        <v>2695.98</v>
      </c>
      <c r="AA39" s="48">
        <f t="shared" si="9"/>
        <v>9784.960000000001</v>
      </c>
      <c r="AB39" s="48">
        <f t="shared" si="10"/>
        <v>3215.58</v>
      </c>
      <c r="AC39" s="48">
        <f t="shared" si="11"/>
        <v>8192.21</v>
      </c>
      <c r="AD39" s="48">
        <f t="shared" si="12"/>
        <v>21192.75</v>
      </c>
    </row>
    <row r="40" spans="1:30" ht="13.5" customHeight="1">
      <c r="A40" s="22">
        <v>33</v>
      </c>
      <c r="B40" s="5" t="s">
        <v>49</v>
      </c>
      <c r="C40" s="48">
        <v>10142.53</v>
      </c>
      <c r="D40" s="48">
        <v>3030.79</v>
      </c>
      <c r="E40" s="48">
        <v>6967.97</v>
      </c>
      <c r="F40" s="48">
        <f t="shared" si="0"/>
        <v>20141.29</v>
      </c>
      <c r="G40" s="48">
        <v>9537.57</v>
      </c>
      <c r="H40" s="48">
        <v>2979.85</v>
      </c>
      <c r="I40" s="48">
        <v>6954.1</v>
      </c>
      <c r="J40" s="48">
        <f t="shared" si="1"/>
        <v>19471.52</v>
      </c>
      <c r="K40" s="48">
        <v>1292.64</v>
      </c>
      <c r="L40" s="48">
        <v>0.3</v>
      </c>
      <c r="M40" s="48">
        <v>4.9</v>
      </c>
      <c r="N40" s="48">
        <f t="shared" si="2"/>
        <v>1297.8400000000001</v>
      </c>
      <c r="O40" s="48">
        <v>4019.05</v>
      </c>
      <c r="P40" s="48">
        <v>1199.82</v>
      </c>
      <c r="Q40" s="48">
        <v>20.44</v>
      </c>
      <c r="R40" s="48">
        <f t="shared" si="3"/>
        <v>5239.3099999999995</v>
      </c>
      <c r="S40" s="48">
        <f t="shared" si="4"/>
        <v>15454.220000000001</v>
      </c>
      <c r="T40" s="48">
        <f t="shared" si="5"/>
        <v>4230.91</v>
      </c>
      <c r="U40" s="48">
        <f t="shared" si="6"/>
        <v>6993.3099999999995</v>
      </c>
      <c r="V40" s="48">
        <f t="shared" si="7"/>
        <v>26678.440000000002</v>
      </c>
      <c r="W40" s="48">
        <v>1370.66</v>
      </c>
      <c r="X40" s="48">
        <v>192.2</v>
      </c>
      <c r="Y40" s="48">
        <v>1392.11</v>
      </c>
      <c r="Z40" s="48">
        <f t="shared" si="8"/>
        <v>2954.9700000000003</v>
      </c>
      <c r="AA40" s="48">
        <f t="shared" si="9"/>
        <v>16824.88</v>
      </c>
      <c r="AB40" s="48">
        <f t="shared" si="10"/>
        <v>4423.11</v>
      </c>
      <c r="AC40" s="48">
        <f t="shared" si="11"/>
        <v>8385.42</v>
      </c>
      <c r="AD40" s="48">
        <f t="shared" si="12"/>
        <v>29633.410000000003</v>
      </c>
    </row>
    <row r="41" spans="1:30" ht="13.5" customHeight="1">
      <c r="A41" s="49"/>
      <c r="B41" s="49" t="s">
        <v>122</v>
      </c>
      <c r="C41" s="50">
        <f>SUM(C8:C40)</f>
        <v>477378.86999999994</v>
      </c>
      <c r="D41" s="50">
        <f>SUM(D8:D40)</f>
        <v>61581.45999999999</v>
      </c>
      <c r="E41" s="50">
        <f>SUM(E8:E40)</f>
        <v>563960.4400000001</v>
      </c>
      <c r="F41" s="50">
        <f t="shared" si="0"/>
        <v>1102920.77</v>
      </c>
      <c r="G41" s="50">
        <f>SUM(G8:G40)</f>
        <v>365213.87999999995</v>
      </c>
      <c r="H41" s="50">
        <f>SUM(H8:H40)</f>
        <v>60207.14999999999</v>
      </c>
      <c r="I41" s="50">
        <f>SUM(I8:I40)</f>
        <v>541622.3300000001</v>
      </c>
      <c r="J41" s="50">
        <f t="shared" si="1"/>
        <v>967043.36</v>
      </c>
      <c r="K41" s="50">
        <f>SUM(K8:K40)</f>
        <v>181019.74999999997</v>
      </c>
      <c r="L41" s="50">
        <f>SUM(L8:L40)</f>
        <v>251.60000000000005</v>
      </c>
      <c r="M41" s="50">
        <f>SUM(M8:M40)</f>
        <v>10768.599999999999</v>
      </c>
      <c r="N41" s="50">
        <f t="shared" si="2"/>
        <v>192039.94999999998</v>
      </c>
      <c r="O41" s="50">
        <f>SUM(O8:O40)</f>
        <v>396183.6099999999</v>
      </c>
      <c r="P41" s="50">
        <f>SUM(P8:P40)</f>
        <v>5511.8</v>
      </c>
      <c r="Q41" s="50">
        <f>SUM(Q8:Q40)</f>
        <v>29521.870000000006</v>
      </c>
      <c r="R41" s="50">
        <f t="shared" si="3"/>
        <v>431217.2799999999</v>
      </c>
      <c r="S41" s="50">
        <f>SUM(S8:S40)</f>
        <v>1054582.2299999997</v>
      </c>
      <c r="T41" s="50">
        <f>SUM(T8:T40)</f>
        <v>67344.85999999999</v>
      </c>
      <c r="U41" s="50">
        <f>SUM(U8:U40)</f>
        <v>604250.91</v>
      </c>
      <c r="V41" s="50">
        <f t="shared" si="7"/>
        <v>1726178</v>
      </c>
      <c r="W41" s="50">
        <f>SUM(W8:W40)</f>
        <v>497269.8900000001</v>
      </c>
      <c r="X41" s="50">
        <f>SUM(X8:X40)</f>
        <v>3961.73</v>
      </c>
      <c r="Y41" s="50">
        <f>SUM(Y8:Y40)</f>
        <v>85249.56</v>
      </c>
      <c r="Z41" s="50">
        <f t="shared" si="8"/>
        <v>586481.18</v>
      </c>
      <c r="AA41" s="50">
        <f>SUM(AA8:AA40)</f>
        <v>1551852.1199999999</v>
      </c>
      <c r="AB41" s="50">
        <f>SUM(AB8:AB40)</f>
        <v>71306.59000000001</v>
      </c>
      <c r="AC41" s="50">
        <f>SUM(AC8:AC40)</f>
        <v>689500.4699999999</v>
      </c>
      <c r="AD41" s="50">
        <f t="shared" si="12"/>
        <v>2312659.1799999997</v>
      </c>
    </row>
    <row r="42" ht="15" customHeight="1"/>
    <row r="43" spans="3:30" ht="15" customHeight="1">
      <c r="C43" s="51">
        <f aca="true" t="shared" si="13" ref="C43:AD43">C41/100</f>
        <v>4773.788699999999</v>
      </c>
      <c r="D43" s="51">
        <f t="shared" si="13"/>
        <v>615.8145999999999</v>
      </c>
      <c r="E43" s="51">
        <f t="shared" si="13"/>
        <v>5639.6044</v>
      </c>
      <c r="F43" s="51">
        <f t="shared" si="13"/>
        <v>11029.2077</v>
      </c>
      <c r="G43" s="51">
        <f t="shared" si="13"/>
        <v>3652.1387999999993</v>
      </c>
      <c r="H43" s="51">
        <f t="shared" si="13"/>
        <v>602.0714999999999</v>
      </c>
      <c r="I43" s="51">
        <f t="shared" si="13"/>
        <v>5416.223300000001</v>
      </c>
      <c r="J43" s="51">
        <f t="shared" si="13"/>
        <v>9670.4336</v>
      </c>
      <c r="K43" s="51">
        <f t="shared" si="13"/>
        <v>1810.1974999999998</v>
      </c>
      <c r="L43" s="51">
        <f t="shared" si="13"/>
        <v>2.5160000000000005</v>
      </c>
      <c r="M43" s="51">
        <f t="shared" si="13"/>
        <v>107.68599999999998</v>
      </c>
      <c r="N43" s="51">
        <f t="shared" si="13"/>
        <v>1920.3994999999998</v>
      </c>
      <c r="O43" s="51">
        <f t="shared" si="13"/>
        <v>3961.836099999999</v>
      </c>
      <c r="P43" s="51">
        <f t="shared" si="13"/>
        <v>55.118</v>
      </c>
      <c r="Q43" s="51">
        <f t="shared" si="13"/>
        <v>295.21870000000007</v>
      </c>
      <c r="R43" s="51">
        <f t="shared" si="13"/>
        <v>4312.172799999999</v>
      </c>
      <c r="S43" s="51">
        <f t="shared" si="13"/>
        <v>10545.822299999998</v>
      </c>
      <c r="T43" s="51">
        <f t="shared" si="13"/>
        <v>673.4485999999998</v>
      </c>
      <c r="U43" s="51">
        <f t="shared" si="13"/>
        <v>6042.5091</v>
      </c>
      <c r="V43" s="51">
        <f t="shared" si="13"/>
        <v>17261.78</v>
      </c>
      <c r="W43" s="51">
        <f t="shared" si="13"/>
        <v>4972.6989</v>
      </c>
      <c r="X43" s="51">
        <f t="shared" si="13"/>
        <v>39.6173</v>
      </c>
      <c r="Y43" s="51">
        <f t="shared" si="13"/>
        <v>852.4956</v>
      </c>
      <c r="Z43" s="51">
        <f t="shared" si="13"/>
        <v>5864.8118</v>
      </c>
      <c r="AA43" s="51">
        <f t="shared" si="13"/>
        <v>15518.5212</v>
      </c>
      <c r="AB43" s="51">
        <f t="shared" si="13"/>
        <v>713.0659</v>
      </c>
      <c r="AC43" s="51">
        <f t="shared" si="13"/>
        <v>6895.004699999999</v>
      </c>
      <c r="AD43" s="51">
        <f t="shared" si="13"/>
        <v>23126.5918</v>
      </c>
    </row>
    <row r="44" ht="15" customHeight="1">
      <c r="J44" s="51"/>
    </row>
    <row r="45" spans="7:10" ht="15" customHeight="1">
      <c r="G45" s="52"/>
      <c r="H45" s="52"/>
      <c r="I45" s="52"/>
      <c r="J45" s="52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</sheetData>
  <sheetProtection password="CA2B" sheet="1" objects="1" scenarios="1"/>
  <mergeCells count="9">
    <mergeCell ref="A6:A7"/>
    <mergeCell ref="B6:B7"/>
    <mergeCell ref="G6:J6"/>
    <mergeCell ref="AA6:AD6"/>
    <mergeCell ref="K6:N6"/>
    <mergeCell ref="O6:R6"/>
    <mergeCell ref="S6:V6"/>
    <mergeCell ref="W6:Z6"/>
    <mergeCell ref="C6:F6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b012115</dc:creator>
  <cp:keywords/>
  <dc:description/>
  <cp:lastModifiedBy>b012115</cp:lastModifiedBy>
  <dcterms:created xsi:type="dcterms:W3CDTF">2013-11-19T12:11:27Z</dcterms:created>
  <dcterms:modified xsi:type="dcterms:W3CDTF">2013-11-19T12:21:31Z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