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\August 2021\MSME sub committee\August 2021\Annexure\"/>
    </mc:Choice>
  </mc:AlternateContent>
  <bookViews>
    <workbookView xWindow="0" yWindow="0" windowWidth="20460" windowHeight="7020"/>
  </bookViews>
  <sheets>
    <sheet name="Bankwise" sheetId="1" r:id="rId1"/>
    <sheet name="Districtwise" sheetId="2" r:id="rId2"/>
  </sheets>
  <definedNames>
    <definedName name="_xlnm.Print_Area" localSheetId="0">Bankwise!$A$1:$P$62</definedName>
    <definedName name="_xlnm.Print_Area" localSheetId="1">Districtwise!$A$1:$P$44</definedName>
    <definedName name="_xlnm.Print_Titles" localSheetId="0">Bankwise!$A:$B,Bankwise!$1:$55</definedName>
    <definedName name="_xlnm.Print_Titles" localSheetId="1">Districtwise!$A:$B,Districtwise!$1:$43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O40" i="1"/>
  <c r="O41" i="1"/>
  <c r="O42" i="1"/>
  <c r="O43" i="1"/>
  <c r="O44" i="1"/>
  <c r="O45" i="1"/>
  <c r="O46" i="1"/>
  <c r="O47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O11" i="1"/>
  <c r="O12" i="1"/>
  <c r="O13" i="1"/>
  <c r="O14" i="1"/>
  <c r="O15" i="1"/>
  <c r="O16" i="1"/>
  <c r="O17" i="1"/>
  <c r="O18" i="1"/>
  <c r="O19" i="1"/>
  <c r="O20" i="1"/>
  <c r="N40" i="1"/>
  <c r="N41" i="1"/>
  <c r="N42" i="1"/>
  <c r="N43" i="1"/>
  <c r="N44" i="1"/>
  <c r="N45" i="1"/>
  <c r="N46" i="1"/>
  <c r="N47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0" i="1"/>
  <c r="N11" i="1"/>
  <c r="N12" i="1"/>
  <c r="N13" i="1"/>
  <c r="N14" i="1"/>
  <c r="N15" i="1"/>
  <c r="N16" i="1"/>
  <c r="N17" i="1"/>
  <c r="N18" i="1"/>
  <c r="N19" i="1"/>
  <c r="N20" i="1"/>
  <c r="O44" i="2" l="1"/>
  <c r="L44" i="2"/>
  <c r="K44" i="2"/>
  <c r="J44" i="2"/>
  <c r="I44" i="2"/>
  <c r="H44" i="2"/>
  <c r="G44" i="2"/>
  <c r="F44" i="2"/>
  <c r="N44" i="2" s="1"/>
  <c r="E44" i="2"/>
  <c r="D44" i="2"/>
  <c r="C44" i="2"/>
  <c r="N43" i="2"/>
  <c r="P43" i="2" s="1"/>
  <c r="M43" i="2"/>
  <c r="N42" i="2"/>
  <c r="P42" i="2" s="1"/>
  <c r="M42" i="2"/>
  <c r="N41" i="2"/>
  <c r="P41" i="2" s="1"/>
  <c r="M41" i="2"/>
  <c r="N40" i="2"/>
  <c r="P40" i="2" s="1"/>
  <c r="M40" i="2"/>
  <c r="N39" i="2"/>
  <c r="P39" i="2" s="1"/>
  <c r="M39" i="2"/>
  <c r="N38" i="2"/>
  <c r="P38" i="2" s="1"/>
  <c r="M38" i="2"/>
  <c r="N37" i="2"/>
  <c r="P37" i="2" s="1"/>
  <c r="M37" i="2"/>
  <c r="N36" i="2"/>
  <c r="P36" i="2" s="1"/>
  <c r="M36" i="2"/>
  <c r="N35" i="2"/>
  <c r="P35" i="2" s="1"/>
  <c r="M35" i="2"/>
  <c r="N34" i="2"/>
  <c r="P34" i="2" s="1"/>
  <c r="M34" i="2"/>
  <c r="N33" i="2"/>
  <c r="P33" i="2" s="1"/>
  <c r="M33" i="2"/>
  <c r="N32" i="2"/>
  <c r="P32" i="2" s="1"/>
  <c r="M32" i="2"/>
  <c r="N31" i="2"/>
  <c r="P31" i="2" s="1"/>
  <c r="M31" i="2"/>
  <c r="N30" i="2"/>
  <c r="P30" i="2" s="1"/>
  <c r="M30" i="2"/>
  <c r="N29" i="2"/>
  <c r="P29" i="2" s="1"/>
  <c r="M29" i="2"/>
  <c r="N28" i="2"/>
  <c r="P28" i="2" s="1"/>
  <c r="M28" i="2"/>
  <c r="N27" i="2"/>
  <c r="P27" i="2" s="1"/>
  <c r="M27" i="2"/>
  <c r="N26" i="2"/>
  <c r="P26" i="2" s="1"/>
  <c r="M26" i="2"/>
  <c r="N25" i="2"/>
  <c r="P25" i="2" s="1"/>
  <c r="M25" i="2"/>
  <c r="N24" i="2"/>
  <c r="P24" i="2" s="1"/>
  <c r="M24" i="2"/>
  <c r="N23" i="2"/>
  <c r="P23" i="2" s="1"/>
  <c r="M23" i="2"/>
  <c r="N22" i="2"/>
  <c r="P22" i="2" s="1"/>
  <c r="M22" i="2"/>
  <c r="N21" i="2"/>
  <c r="P21" i="2" s="1"/>
  <c r="M21" i="2"/>
  <c r="N20" i="2"/>
  <c r="P20" i="2" s="1"/>
  <c r="M20" i="2"/>
  <c r="N19" i="2"/>
  <c r="P19" i="2" s="1"/>
  <c r="M19" i="2"/>
  <c r="N18" i="2"/>
  <c r="P18" i="2" s="1"/>
  <c r="M18" i="2"/>
  <c r="N17" i="2"/>
  <c r="P17" i="2" s="1"/>
  <c r="M17" i="2"/>
  <c r="N16" i="2"/>
  <c r="P16" i="2" s="1"/>
  <c r="M16" i="2"/>
  <c r="N15" i="2"/>
  <c r="P15" i="2" s="1"/>
  <c r="M15" i="2"/>
  <c r="N14" i="2"/>
  <c r="P14" i="2" s="1"/>
  <c r="M14" i="2"/>
  <c r="N13" i="2"/>
  <c r="P13" i="2" s="1"/>
  <c r="M13" i="2"/>
  <c r="N12" i="2"/>
  <c r="P12" i="2" s="1"/>
  <c r="M12" i="2"/>
  <c r="N11" i="2"/>
  <c r="P11" i="2" s="1"/>
  <c r="M11" i="2"/>
  <c r="N10" i="2"/>
  <c r="P10" i="2" s="1"/>
  <c r="M10" i="2"/>
  <c r="N9" i="2"/>
  <c r="P9" i="2" s="1"/>
  <c r="M9" i="2"/>
  <c r="N8" i="2"/>
  <c r="P8" i="2" s="1"/>
  <c r="M8" i="2"/>
  <c r="P44" i="2" l="1"/>
  <c r="M44" i="2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P60" i="1"/>
  <c r="P59" i="1"/>
  <c r="M58" i="1"/>
  <c r="L58" i="1"/>
  <c r="K58" i="1"/>
  <c r="J58" i="1"/>
  <c r="I58" i="1"/>
  <c r="H58" i="1"/>
  <c r="G58" i="1"/>
  <c r="F58" i="1"/>
  <c r="E58" i="1"/>
  <c r="D58" i="1"/>
  <c r="C58" i="1"/>
  <c r="P57" i="1"/>
  <c r="O56" i="1"/>
  <c r="P56" i="1" s="1"/>
  <c r="N56" i="1"/>
  <c r="N58" i="1" s="1"/>
  <c r="M55" i="1"/>
  <c r="L55" i="1"/>
  <c r="K55" i="1"/>
  <c r="J55" i="1"/>
  <c r="I55" i="1"/>
  <c r="H55" i="1"/>
  <c r="G55" i="1"/>
  <c r="F55" i="1"/>
  <c r="E55" i="1"/>
  <c r="D55" i="1"/>
  <c r="C55" i="1"/>
  <c r="O54" i="1"/>
  <c r="P54" i="1" s="1"/>
  <c r="N54" i="1"/>
  <c r="O53" i="1"/>
  <c r="O55" i="1" s="1"/>
  <c r="N53" i="1"/>
  <c r="O52" i="1"/>
  <c r="P52" i="1" s="1"/>
  <c r="N52" i="1"/>
  <c r="L52" i="1"/>
  <c r="K52" i="1"/>
  <c r="J52" i="1"/>
  <c r="I52" i="1"/>
  <c r="H52" i="1"/>
  <c r="G52" i="1"/>
  <c r="F52" i="1"/>
  <c r="E52" i="1"/>
  <c r="D52" i="1"/>
  <c r="C52" i="1"/>
  <c r="P51" i="1"/>
  <c r="M50" i="1"/>
  <c r="L50" i="1"/>
  <c r="K50" i="1"/>
  <c r="J50" i="1"/>
  <c r="I50" i="1"/>
  <c r="H50" i="1"/>
  <c r="G50" i="1"/>
  <c r="F50" i="1"/>
  <c r="E50" i="1"/>
  <c r="D50" i="1"/>
  <c r="C50" i="1"/>
  <c r="O49" i="1"/>
  <c r="P49" i="1" s="1"/>
  <c r="N49" i="1"/>
  <c r="N50" i="1" s="1"/>
  <c r="M48" i="1"/>
  <c r="L48" i="1"/>
  <c r="K48" i="1"/>
  <c r="J48" i="1"/>
  <c r="I48" i="1"/>
  <c r="H48" i="1"/>
  <c r="G48" i="1"/>
  <c r="F48" i="1"/>
  <c r="E48" i="1"/>
  <c r="D48" i="1"/>
  <c r="C48" i="1"/>
  <c r="P47" i="1"/>
  <c r="P46" i="1"/>
  <c r="P45" i="1"/>
  <c r="P44" i="1"/>
  <c r="P43" i="1"/>
  <c r="P42" i="1"/>
  <c r="P41" i="1"/>
  <c r="P40" i="1"/>
  <c r="O39" i="1"/>
  <c r="N39" i="1"/>
  <c r="M38" i="1"/>
  <c r="L38" i="1"/>
  <c r="K38" i="1"/>
  <c r="J38" i="1"/>
  <c r="I38" i="1"/>
  <c r="H38" i="1"/>
  <c r="G38" i="1"/>
  <c r="F38" i="1"/>
  <c r="E38" i="1"/>
  <c r="D38" i="1"/>
  <c r="C38" i="1"/>
  <c r="P37" i="1"/>
  <c r="P34" i="1"/>
  <c r="P33" i="1"/>
  <c r="P32" i="1"/>
  <c r="P31" i="1"/>
  <c r="P30" i="1"/>
  <c r="P29" i="1"/>
  <c r="P28" i="1"/>
  <c r="P27" i="1"/>
  <c r="P26" i="1"/>
  <c r="P25" i="1"/>
  <c r="P24" i="1"/>
  <c r="P23" i="1"/>
  <c r="O22" i="1"/>
  <c r="P22" i="1" s="1"/>
  <c r="N22" i="1"/>
  <c r="M21" i="1"/>
  <c r="L21" i="1"/>
  <c r="K21" i="1"/>
  <c r="J21" i="1"/>
  <c r="I21" i="1"/>
  <c r="H21" i="1"/>
  <c r="G21" i="1"/>
  <c r="F21" i="1"/>
  <c r="E21" i="1"/>
  <c r="D21" i="1"/>
  <c r="C21" i="1"/>
  <c r="P20" i="1"/>
  <c r="P19" i="1"/>
  <c r="P18" i="1"/>
  <c r="P17" i="1"/>
  <c r="P16" i="1"/>
  <c r="P15" i="1"/>
  <c r="P14" i="1"/>
  <c r="P13" i="1"/>
  <c r="P12" i="1"/>
  <c r="P11" i="1"/>
  <c r="P10" i="1"/>
  <c r="O9" i="1"/>
  <c r="P9" i="1" s="1"/>
  <c r="N9" i="1"/>
  <c r="K62" i="1" l="1"/>
  <c r="P61" i="1"/>
  <c r="P55" i="1"/>
  <c r="O58" i="1"/>
  <c r="P58" i="1" s="1"/>
  <c r="L62" i="1"/>
  <c r="G62" i="1"/>
  <c r="H62" i="1"/>
  <c r="C62" i="1"/>
  <c r="D62" i="1"/>
  <c r="N21" i="1"/>
  <c r="N48" i="1"/>
  <c r="O50" i="1"/>
  <c r="P50" i="1" s="1"/>
  <c r="E62" i="1"/>
  <c r="I62" i="1"/>
  <c r="M62" i="1"/>
  <c r="N38" i="1"/>
  <c r="O48" i="1"/>
  <c r="P48" i="1" s="1"/>
  <c r="F62" i="1"/>
  <c r="J62" i="1"/>
  <c r="P39" i="1"/>
  <c r="N55" i="1"/>
  <c r="O21" i="1"/>
  <c r="O38" i="1"/>
  <c r="P38" i="1" s="1"/>
  <c r="P53" i="1"/>
  <c r="N62" i="1" l="1"/>
  <c r="O62" i="1"/>
  <c r="P62" i="1" s="1"/>
  <c r="P21" i="1"/>
</calcChain>
</file>

<file path=xl/sharedStrings.xml><?xml version="1.0" encoding="utf-8"?>
<sst xmlns="http://schemas.openxmlformats.org/spreadsheetml/2006/main" count="141" uniqueCount="107">
  <si>
    <t>SLBC Maharashtra</t>
  </si>
  <si>
    <t>Rs. In lakh</t>
  </si>
  <si>
    <t>Sr. No.</t>
  </si>
  <si>
    <t>Bank</t>
  </si>
  <si>
    <t>Micro Enterprises
(Manu + Service)</t>
  </si>
  <si>
    <t>Small Enterprises
(Manu + Service)</t>
  </si>
  <si>
    <t>Medium Enterprises
(Manu + Service)</t>
  </si>
  <si>
    <t>Khadi &amp; Village Industries</t>
  </si>
  <si>
    <t>Others under MSMEs</t>
  </si>
  <si>
    <t>Total MSME</t>
  </si>
  <si>
    <t>No. of Acc</t>
  </si>
  <si>
    <t>Amt</t>
  </si>
  <si>
    <t>Ann Tgt</t>
  </si>
  <si>
    <t>% Ach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</si>
  <si>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</si>
  <si>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</si>
  <si>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</si>
  <si>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</si>
  <si>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</si>
  <si>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</si>
  <si>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</si>
  <si>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</si>
  <si>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</si>
  <si>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</si>
  <si>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</si>
  <si>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</si>
  <si>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</si>
  <si>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</si>
  <si>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</si>
  <si>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</si>
  <si>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Federal Bank</t>
  </si>
  <si>
    <t>HDFC Bank</t>
  </si>
  <si>
    <t>ICICI Bank</t>
  </si>
  <si>
    <t>IDBI Bank</t>
  </si>
  <si>
    <t>IDFC First</t>
  </si>
  <si>
    <t>IndusInd Bank Ltd.</t>
  </si>
  <si>
    <t>Karnataka Bank Ltd.</t>
  </si>
  <si>
    <t>Kotak Mahindra Bank</t>
  </si>
  <si>
    <t>Ratnakar Bank</t>
  </si>
  <si>
    <t>Yes Bank Ltd.</t>
  </si>
  <si>
    <t>Sub Total Pvt Sec Banks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</si>
  <si>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</si>
  <si>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</si>
  <si>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</si>
  <si>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</si>
  <si>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</si>
  <si>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</si>
  <si>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</si>
  <si>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</si>
  <si>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</si>
  <si>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</si>
  <si>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</si>
  <si>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</si>
  <si>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</si>
  <si>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 Bks</t>
  </si>
  <si>
    <t>Maharashtra  Gramin Bank</t>
  </si>
  <si>
    <t>Vidarbha Kshetriya Gramin Bank</t>
  </si>
  <si>
    <t>Sub Total Gramin Banks</t>
  </si>
  <si>
    <t>M.S.Coop. / DCC Banks</t>
  </si>
  <si>
    <t>MSCARD</t>
  </si>
  <si>
    <t>Sub Total Co.Op Banks</t>
  </si>
  <si>
    <t>Subhadra Local Area Bank Ltd.</t>
  </si>
  <si>
    <t>Other Banks</t>
  </si>
  <si>
    <t>Sub Total Other Banks</t>
  </si>
  <si>
    <t>Grand Total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</si>
  <si>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</si>
  <si>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</si>
  <si>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</si>
  <si>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</si>
  <si>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</si>
  <si>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</si>
  <si>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</si>
  <si>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</si>
  <si>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</si>
  <si>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</si>
  <si>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</si>
  <si>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</si>
  <si>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</si>
  <si>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</si>
  <si>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</si>
  <si>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</si>
  <si>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</si>
  <si>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</si>
  <si>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</si>
  <si>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</si>
  <si>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</si>
  <si>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</si>
  <si>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</si>
  <si>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</si>
  <si>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</si>
  <si>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</si>
  <si>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</si>
  <si>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</si>
  <si>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</si>
  <si>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</si>
  <si>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</si>
  <si>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</si>
  <si>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</si>
  <si>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</si>
  <si>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</si>
  <si>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</si>
  <si>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</si>
  <si>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</si>
  <si>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MSME - Disbursements under ACP 2020-21 (01.04.2021 to 30.06.2021)</t>
  </si>
  <si>
    <t>DCB</t>
  </si>
  <si>
    <t>Dhanlaxmi Bank</t>
  </si>
  <si>
    <t>Karur Vyasya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</si>
</sst>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3" borderId="2" xfId="1" applyFont="1" applyFill="1" applyBorder="1" applyAlignment="1" applyProtection="1">
      <alignment horizontal="center" vertical="center" wrapText="1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 shrinkToFit="1"/>
      <protection hidden="1"/>
    </xf>
    <xf numFmtId="1" fontId="6" fillId="0" borderId="2" xfId="1" applyNumberFormat="1" applyFont="1" applyBorder="1" applyAlignment="1" applyProtection="1">
      <alignment vertical="center" shrinkToFit="1"/>
      <protection locked="0" hidden="1"/>
    </xf>
    <xf numFmtId="0" fontId="6" fillId="4" borderId="2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vertical="center" shrinkToFit="1"/>
      <protection hidden="1"/>
    </xf>
    <xf numFmtId="1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 shrinkToFit="1"/>
    </xf>
    <xf numFmtId="1" fontId="6" fillId="0" borderId="2" xfId="1" applyNumberFormat="1" applyFont="1" applyFill="1" applyBorder="1" applyAlignment="1" applyProtection="1">
      <alignment horizontal="right" vertical="center" shrinkToFit="1"/>
      <protection hidden="1"/>
    </xf>
    <xf numFmtId="1" fontId="5" fillId="0" borderId="2" xfId="1" applyNumberFormat="1" applyFont="1" applyFill="1" applyBorder="1" applyAlignment="1" applyProtection="1">
      <alignment horizontal="right" vertical="center" shrinkToFit="1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1" fontId="6" fillId="0" borderId="2" xfId="1" applyNumberFormat="1" applyFont="1" applyBorder="1" applyAlignment="1" applyProtection="1">
      <alignment horizontal="right" vertical="center" shrinkToFit="1"/>
      <protection hidden="1"/>
    </xf>
    <xf numFmtId="0" fontId="6" fillId="5" borderId="2" xfId="1" applyFont="1" applyFill="1" applyBorder="1" applyAlignment="1" applyProtection="1">
      <alignment vertical="center"/>
      <protection hidden="1"/>
    </xf>
    <xf numFmtId="0" fontId="5" fillId="5" borderId="2" xfId="1" applyFont="1" applyFill="1" applyBorder="1" applyAlignment="1" applyProtection="1">
      <alignment vertical="center" shrinkToFit="1"/>
      <protection hidden="1"/>
    </xf>
    <xf numFmtId="1" fontId="5" fillId="5" borderId="2" xfId="1" applyNumberFormat="1" applyFont="1" applyFill="1" applyBorder="1" applyAlignment="1" applyProtection="1">
      <alignment horizontal="right" vertical="center" shrinkToFit="1"/>
      <protection hidden="1"/>
    </xf>
    <xf numFmtId="1" fontId="4" fillId="0" borderId="0" xfId="1" applyNumberFormat="1" applyBorder="1" applyAlignment="1" applyProtection="1">
      <alignment horizontal="center" vertical="center" shrinkToFit="1"/>
      <protection hidden="1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5" fillId="6" borderId="2" xfId="1" applyFont="1" applyFill="1" applyBorder="1" applyAlignment="1" applyProtection="1">
      <alignment vertical="center"/>
      <protection hidden="1"/>
    </xf>
    <xf numFmtId="1" fontId="5" fillId="6" borderId="2" xfId="0" applyNumberFormat="1" applyFont="1" applyFill="1" applyBorder="1" applyAlignment="1">
      <alignment horizontal="center" vertical="center"/>
    </xf>
    <xf numFmtId="1" fontId="5" fillId="6" borderId="2" xfId="1" applyNumberFormat="1" applyFont="1" applyFill="1" applyBorder="1" applyAlignment="1" applyProtection="1">
      <alignment vertical="center" shrinkToFit="1"/>
      <protection locked="0" hidden="1"/>
    </xf>
    <xf numFmtId="0" fontId="4" fillId="0" borderId="0" xfId="0" applyFont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6"/>
  <sheetViews>
    <sheetView tabSelected="1" zoomScaleNormal="100" workbookViewId="0">
      <pane xSplit="2" ySplit="6" topLeftCell="C49" activePane="bottomRight" state="frozen"/>
      <selection activeCell="C10" sqref="C10"/>
      <selection pane="topRight" activeCell="C10" sqref="C10"/>
      <selection pane="bottomLeft" activeCell="C10" sqref="C10"/>
      <selection pane="bottomRight" activeCell="M61" sqref="M61"/>
    </sheetView>
  </sheetViews>
  <sheetFormatPr defaultRowHeight="12.75" x14ac:dyDescent="0.2"/>
  <cols>
    <col min="1" max="1" width="5.7109375" style="1" customWidth="1"/>
    <col min="2" max="2" width="19.7109375" style="1" customWidth="1"/>
    <col min="3" max="4" width="10.5703125" style="1" customWidth="1"/>
    <col min="5" max="5" width="7.7109375" style="1" customWidth="1"/>
    <col min="6" max="7" width="10.140625" style="1" customWidth="1"/>
    <col min="8" max="8" width="11.7109375" style="1" customWidth="1"/>
    <col min="9" max="11" width="7.7109375" style="1" customWidth="1"/>
    <col min="12" max="12" width="9.5703125" style="1" customWidth="1"/>
    <col min="13" max="13" width="12.140625" style="1" customWidth="1"/>
    <col min="14" max="14" width="10.7109375" style="1" customWidth="1"/>
    <col min="15" max="15" width="11.28515625" style="1" customWidth="1"/>
    <col min="16" max="16" width="9.5703125" style="1" customWidth="1"/>
    <col min="17" max="16384" width="9.140625" style="1"/>
  </cols>
  <sheetData>
    <row r="1" spans="1:16" ht="20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6" ht="18" x14ac:dyDescent="0.2">
      <c r="A3" s="42" t="s">
        <v>103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 customHeight="1" x14ac:dyDescent="0.2">
      <c r="A4" s="4"/>
      <c r="B4" s="5"/>
      <c r="C4" s="43"/>
      <c r="D4" s="43"/>
      <c r="E4" s="43"/>
      <c r="F4" s="43"/>
      <c r="G4" s="43"/>
      <c r="H4" s="43"/>
      <c r="I4" s="43"/>
      <c r="J4" s="43"/>
      <c r="K4" s="43"/>
      <c r="L4" s="43"/>
      <c r="M4" s="6"/>
      <c r="N4" s="5"/>
      <c r="O4" s="7"/>
      <c r="P4" s="7" t="s">
        <v>1</v>
      </c>
    </row>
    <row r="5" spans="1:16" ht="30" customHeight="1" x14ac:dyDescent="0.2">
      <c r="A5" s="44" t="s">
        <v>2</v>
      </c>
      <c r="B5" s="44" t="s">
        <v>3</v>
      </c>
      <c r="C5" s="44" t="s">
        <v>4</v>
      </c>
      <c r="D5" s="44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  <c r="M5" s="35" t="s">
        <v>9</v>
      </c>
      <c r="N5" s="36"/>
      <c r="O5" s="36"/>
      <c r="P5" s="37"/>
    </row>
    <row r="6" spans="1:16" ht="30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9"/>
      <c r="O6" s="39"/>
      <c r="P6" s="40"/>
    </row>
    <row r="7" spans="1:16" ht="31.5" x14ac:dyDescent="0.2">
      <c r="A7" s="44"/>
      <c r="B7" s="44"/>
      <c r="C7" s="8" t="s">
        <v>10</v>
      </c>
      <c r="D7" s="8" t="s">
        <v>11</v>
      </c>
      <c r="E7" s="8" t="s">
        <v>10</v>
      </c>
      <c r="F7" s="8" t="s">
        <v>11</v>
      </c>
      <c r="G7" s="8" t="s">
        <v>10</v>
      </c>
      <c r="H7" s="8" t="s">
        <v>11</v>
      </c>
      <c r="I7" s="8" t="s">
        <v>10</v>
      </c>
      <c r="J7" s="8" t="s">
        <v>11</v>
      </c>
      <c r="K7" s="8" t="s">
        <v>10</v>
      </c>
      <c r="L7" s="8" t="s">
        <v>11</v>
      </c>
      <c r="M7" s="8" t="s">
        <v>12</v>
      </c>
      <c r="N7" s="8" t="s">
        <v>10</v>
      </c>
      <c r="O7" s="8" t="s">
        <v>11</v>
      </c>
      <c r="P7" s="8" t="s">
        <v>13</v>
      </c>
    </row>
    <row r="8" spans="1:16" ht="15.75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ht="20.100000000000001" customHeight="1" x14ac:dyDescent="0.2">
      <c r="A9" s="10">
        <v>1</v>
      </c>
      <c r="B9" s="11" t="s">
        <v>14</v>
      </c>
      <c r="C9" s="12">
        <v>7860</v>
      </c>
      <c r="D9" s="12">
        <v>87327</v>
      </c>
      <c r="E9" s="12">
        <v>417</v>
      </c>
      <c r="F9" s="12">
        <v>59650</v>
      </c>
      <c r="G9" s="12">
        <v>92</v>
      </c>
      <c r="H9" s="12">
        <v>58044</v>
      </c>
      <c r="I9" s="12">
        <v>5</v>
      </c>
      <c r="J9" s="12">
        <v>9</v>
      </c>
      <c r="K9" s="12">
        <v>32</v>
      </c>
      <c r="L9" s="12">
        <v>40159</v>
      </c>
      <c r="M9" s="12">
        <v>1474169.4500000002</v>
      </c>
      <c r="N9" s="12">
        <f t="shared" ref="N9:O20" si="0">C9+E9+G9+I9+K9</f>
        <v>8406</v>
      </c>
      <c r="O9" s="12">
        <f t="shared" si="0"/>
        <v>245189</v>
      </c>
      <c r="P9" s="12">
        <f>O9*100/M9</f>
        <v>16.632348472558562</v>
      </c>
    </row>
    <row r="10" spans="1:16" ht="20.100000000000001" customHeight="1" x14ac:dyDescent="0.2">
      <c r="A10" s="10">
        <v>2</v>
      </c>
      <c r="B10" s="11" t="s">
        <v>15</v>
      </c>
      <c r="C10" s="12">
        <v>42860</v>
      </c>
      <c r="D10" s="12">
        <v>294940.33999999991</v>
      </c>
      <c r="E10" s="12">
        <v>1905</v>
      </c>
      <c r="F10" s="12">
        <v>208972.19999999998</v>
      </c>
      <c r="G10" s="12">
        <v>56</v>
      </c>
      <c r="H10" s="12">
        <v>31739.269999999997</v>
      </c>
      <c r="I10" s="12">
        <v>0</v>
      </c>
      <c r="J10" s="12">
        <v>0</v>
      </c>
      <c r="K10" s="12">
        <v>1</v>
      </c>
      <c r="L10" s="12">
        <v>0.3</v>
      </c>
      <c r="M10" s="12">
        <v>1379192.0100000002</v>
      </c>
      <c r="N10" s="12">
        <f t="shared" si="0"/>
        <v>44822</v>
      </c>
      <c r="O10" s="12">
        <f t="shared" si="0"/>
        <v>535652.11</v>
      </c>
      <c r="P10" s="12">
        <f t="shared" ref="P10:P62" si="1">O10*100/M10</f>
        <v>38.838110003261974</v>
      </c>
    </row>
    <row r="11" spans="1:16" ht="20.100000000000001" customHeight="1" x14ac:dyDescent="0.2">
      <c r="A11" s="10">
        <v>3</v>
      </c>
      <c r="B11" s="11" t="s">
        <v>16</v>
      </c>
      <c r="C11" s="12">
        <v>10213</v>
      </c>
      <c r="D11" s="12">
        <v>58395.089999999989</v>
      </c>
      <c r="E11" s="12">
        <v>1447</v>
      </c>
      <c r="F11" s="12">
        <v>39817.840000000004</v>
      </c>
      <c r="G11" s="12">
        <v>43</v>
      </c>
      <c r="H11" s="12">
        <v>16472.97</v>
      </c>
      <c r="I11" s="12">
        <v>0</v>
      </c>
      <c r="J11" s="12">
        <v>0</v>
      </c>
      <c r="K11" s="12">
        <v>65</v>
      </c>
      <c r="L11" s="12">
        <v>14987.599999999999</v>
      </c>
      <c r="M11" s="12">
        <v>1174004.67</v>
      </c>
      <c r="N11" s="12">
        <f t="shared" si="0"/>
        <v>11768</v>
      </c>
      <c r="O11" s="12">
        <f t="shared" si="0"/>
        <v>129673.5</v>
      </c>
      <c r="P11" s="12">
        <f t="shared" si="1"/>
        <v>11.045398993174363</v>
      </c>
    </row>
    <row r="12" spans="1:16" ht="20.100000000000001" customHeight="1" x14ac:dyDescent="0.2">
      <c r="A12" s="10">
        <v>4</v>
      </c>
      <c r="B12" s="11" t="s">
        <v>17</v>
      </c>
      <c r="C12" s="12">
        <v>1926</v>
      </c>
      <c r="D12" s="12">
        <v>10803.800000000001</v>
      </c>
      <c r="E12" s="12">
        <v>734</v>
      </c>
      <c r="F12" s="12">
        <v>18130.420000000006</v>
      </c>
      <c r="G12" s="12">
        <v>91</v>
      </c>
      <c r="H12" s="12">
        <v>7436.1</v>
      </c>
      <c r="I12" s="12">
        <v>0</v>
      </c>
      <c r="J12" s="12">
        <v>0</v>
      </c>
      <c r="K12" s="12">
        <v>89</v>
      </c>
      <c r="L12" s="12">
        <v>1053.74</v>
      </c>
      <c r="M12" s="12">
        <v>1247121.82</v>
      </c>
      <c r="N12" s="12">
        <f t="shared" si="0"/>
        <v>2840</v>
      </c>
      <c r="O12" s="12">
        <f t="shared" si="0"/>
        <v>37424.060000000005</v>
      </c>
      <c r="P12" s="12">
        <f t="shared" si="1"/>
        <v>3.0008343531348047</v>
      </c>
    </row>
    <row r="13" spans="1:16" ht="20.100000000000001" customHeight="1" x14ac:dyDescent="0.2">
      <c r="A13" s="10">
        <v>5</v>
      </c>
      <c r="B13" s="11" t="s">
        <v>18</v>
      </c>
      <c r="C13" s="12">
        <v>9998</v>
      </c>
      <c r="D13" s="12">
        <v>24313</v>
      </c>
      <c r="E13" s="12">
        <v>2038</v>
      </c>
      <c r="F13" s="12">
        <v>75682</v>
      </c>
      <c r="G13" s="12">
        <v>53</v>
      </c>
      <c r="H13" s="12">
        <v>23322</v>
      </c>
      <c r="I13" s="12">
        <v>792</v>
      </c>
      <c r="J13" s="12">
        <v>9520</v>
      </c>
      <c r="K13" s="12">
        <v>0</v>
      </c>
      <c r="L13" s="12">
        <v>0</v>
      </c>
      <c r="M13" s="12">
        <v>672251.02000000014</v>
      </c>
      <c r="N13" s="12">
        <f t="shared" si="0"/>
        <v>12881</v>
      </c>
      <c r="O13" s="12">
        <f t="shared" si="0"/>
        <v>132837</v>
      </c>
      <c r="P13" s="12">
        <f t="shared" si="1"/>
        <v>19.760029519925453</v>
      </c>
    </row>
    <row r="14" spans="1:16" ht="20.100000000000001" customHeight="1" x14ac:dyDescent="0.2">
      <c r="A14" s="10">
        <v>6</v>
      </c>
      <c r="B14" s="11" t="s">
        <v>19</v>
      </c>
      <c r="C14" s="12">
        <v>1514</v>
      </c>
      <c r="D14" s="12">
        <v>2698.56</v>
      </c>
      <c r="E14" s="12">
        <v>1852</v>
      </c>
      <c r="F14" s="12">
        <v>1239.57</v>
      </c>
      <c r="G14" s="12">
        <v>892</v>
      </c>
      <c r="H14" s="12">
        <v>169362.84999999998</v>
      </c>
      <c r="I14" s="12">
        <v>0</v>
      </c>
      <c r="J14" s="12">
        <v>0</v>
      </c>
      <c r="K14" s="12">
        <v>0</v>
      </c>
      <c r="L14" s="12">
        <v>0</v>
      </c>
      <c r="M14" s="12">
        <v>868282.69000000006</v>
      </c>
      <c r="N14" s="12">
        <f t="shared" si="0"/>
        <v>4258</v>
      </c>
      <c r="O14" s="12">
        <f t="shared" si="0"/>
        <v>173300.97999999998</v>
      </c>
      <c r="P14" s="12">
        <f t="shared" si="1"/>
        <v>19.959050433217779</v>
      </c>
    </row>
    <row r="15" spans="1:16" ht="20.100000000000001" customHeight="1" x14ac:dyDescent="0.2">
      <c r="A15" s="10">
        <v>7</v>
      </c>
      <c r="B15" s="11" t="s">
        <v>20</v>
      </c>
      <c r="C15" s="12">
        <v>1033</v>
      </c>
      <c r="D15" s="12">
        <v>1473.3000000000002</v>
      </c>
      <c r="E15" s="12">
        <v>64</v>
      </c>
      <c r="F15" s="12">
        <v>1264.7</v>
      </c>
      <c r="G15" s="12">
        <v>12</v>
      </c>
      <c r="H15" s="12">
        <v>1713.12</v>
      </c>
      <c r="I15" s="12">
        <v>0</v>
      </c>
      <c r="J15" s="12">
        <v>0</v>
      </c>
      <c r="K15" s="12">
        <v>0</v>
      </c>
      <c r="L15" s="12">
        <v>0</v>
      </c>
      <c r="M15" s="12">
        <v>380709.42</v>
      </c>
      <c r="N15" s="12">
        <f t="shared" si="0"/>
        <v>1109</v>
      </c>
      <c r="O15" s="12">
        <f t="shared" si="0"/>
        <v>4451.12</v>
      </c>
      <c r="P15" s="12">
        <f t="shared" si="1"/>
        <v>1.1691646610688016</v>
      </c>
    </row>
    <row r="16" spans="1:16" ht="20.100000000000001" customHeight="1" x14ac:dyDescent="0.2">
      <c r="A16" s="10">
        <v>8</v>
      </c>
      <c r="B16" s="11" t="s">
        <v>21</v>
      </c>
      <c r="C16" s="12">
        <v>102</v>
      </c>
      <c r="D16" s="12">
        <v>2098.1699999999996</v>
      </c>
      <c r="E16" s="12">
        <v>22</v>
      </c>
      <c r="F16" s="12">
        <v>474.99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34944.560000000005</v>
      </c>
      <c r="N16" s="12">
        <f t="shared" si="0"/>
        <v>124</v>
      </c>
      <c r="O16" s="12">
        <f t="shared" si="0"/>
        <v>2573.16</v>
      </c>
      <c r="P16" s="12">
        <f t="shared" si="1"/>
        <v>7.3635495768153891</v>
      </c>
    </row>
    <row r="17" spans="1:16" ht="20.100000000000001" customHeight="1" x14ac:dyDescent="0.2">
      <c r="A17" s="10">
        <v>9</v>
      </c>
      <c r="B17" s="11" t="s">
        <v>22</v>
      </c>
      <c r="C17" s="12">
        <v>838</v>
      </c>
      <c r="D17" s="12">
        <v>13331.399999999998</v>
      </c>
      <c r="E17" s="12">
        <v>260</v>
      </c>
      <c r="F17" s="12">
        <v>12315.470000000001</v>
      </c>
      <c r="G17" s="12">
        <v>83</v>
      </c>
      <c r="H17" s="12">
        <v>24820.629999999997</v>
      </c>
      <c r="I17" s="12">
        <v>0</v>
      </c>
      <c r="J17" s="12">
        <v>0</v>
      </c>
      <c r="K17" s="12">
        <v>0</v>
      </c>
      <c r="L17" s="12">
        <v>0</v>
      </c>
      <c r="M17" s="12">
        <v>1033451.1</v>
      </c>
      <c r="N17" s="12">
        <f t="shared" si="0"/>
        <v>1181</v>
      </c>
      <c r="O17" s="12">
        <f t="shared" si="0"/>
        <v>50467.5</v>
      </c>
      <c r="P17" s="12">
        <f t="shared" si="1"/>
        <v>4.8833950633948717</v>
      </c>
    </row>
    <row r="18" spans="1:16" ht="20.100000000000001" customHeight="1" x14ac:dyDescent="0.2">
      <c r="A18" s="10">
        <v>10</v>
      </c>
      <c r="B18" s="11" t="s">
        <v>23</v>
      </c>
      <c r="C18" s="12">
        <v>22388</v>
      </c>
      <c r="D18" s="12">
        <v>339862.27999999997</v>
      </c>
      <c r="E18" s="12">
        <v>5762</v>
      </c>
      <c r="F18" s="12">
        <v>431537.92000000004</v>
      </c>
      <c r="G18" s="12">
        <v>270</v>
      </c>
      <c r="H18" s="12">
        <v>117222.08</v>
      </c>
      <c r="I18" s="12">
        <v>0</v>
      </c>
      <c r="J18" s="12">
        <v>0</v>
      </c>
      <c r="K18" s="12">
        <v>26</v>
      </c>
      <c r="L18" s="12">
        <v>0.32000000000000006</v>
      </c>
      <c r="M18" s="12">
        <v>2865826.18</v>
      </c>
      <c r="N18" s="12">
        <f t="shared" si="0"/>
        <v>28446</v>
      </c>
      <c r="O18" s="12">
        <f t="shared" si="0"/>
        <v>888622.59999999986</v>
      </c>
      <c r="P18" s="12">
        <f t="shared" si="1"/>
        <v>31.007553989195529</v>
      </c>
    </row>
    <row r="19" spans="1:16" ht="20.100000000000001" customHeight="1" x14ac:dyDescent="0.2">
      <c r="A19" s="10">
        <v>11</v>
      </c>
      <c r="B19" s="11" t="s">
        <v>24</v>
      </c>
      <c r="C19" s="12">
        <v>1456</v>
      </c>
      <c r="D19" s="12">
        <v>4894</v>
      </c>
      <c r="E19" s="12">
        <v>3807</v>
      </c>
      <c r="F19" s="12">
        <v>30217</v>
      </c>
      <c r="G19" s="12">
        <v>16</v>
      </c>
      <c r="H19" s="12">
        <v>7575</v>
      </c>
      <c r="I19" s="12">
        <v>0</v>
      </c>
      <c r="J19" s="12">
        <v>0</v>
      </c>
      <c r="K19" s="12">
        <v>0</v>
      </c>
      <c r="L19" s="12">
        <v>0</v>
      </c>
      <c r="M19" s="12">
        <v>321113.25</v>
      </c>
      <c r="N19" s="12">
        <f t="shared" si="0"/>
        <v>5279</v>
      </c>
      <c r="O19" s="12">
        <f t="shared" si="0"/>
        <v>42686</v>
      </c>
      <c r="P19" s="12">
        <f t="shared" si="1"/>
        <v>13.293129448878238</v>
      </c>
    </row>
    <row r="20" spans="1:16" ht="20.100000000000001" customHeight="1" x14ac:dyDescent="0.2">
      <c r="A20" s="10">
        <v>12</v>
      </c>
      <c r="B20" s="11" t="s">
        <v>25</v>
      </c>
      <c r="C20" s="12">
        <v>16834</v>
      </c>
      <c r="D20" s="12">
        <v>265009.01</v>
      </c>
      <c r="E20" s="12">
        <v>4014</v>
      </c>
      <c r="F20" s="12">
        <v>575340.13</v>
      </c>
      <c r="G20" s="12">
        <v>647</v>
      </c>
      <c r="H20" s="12">
        <v>233016.1</v>
      </c>
      <c r="I20" s="12">
        <v>32</v>
      </c>
      <c r="J20" s="12">
        <v>203.66</v>
      </c>
      <c r="K20" s="12">
        <v>4</v>
      </c>
      <c r="L20" s="12">
        <v>53187.06</v>
      </c>
      <c r="M20" s="12">
        <v>2709888.1799999997</v>
      </c>
      <c r="N20" s="12">
        <f t="shared" si="0"/>
        <v>21531</v>
      </c>
      <c r="O20" s="12">
        <f t="shared" si="0"/>
        <v>1126755.96</v>
      </c>
      <c r="P20" s="12">
        <f t="shared" si="1"/>
        <v>41.579426351090255</v>
      </c>
    </row>
    <row r="21" spans="1:16" ht="20.100000000000001" customHeight="1" x14ac:dyDescent="0.2">
      <c r="A21" s="13"/>
      <c r="B21" s="14" t="s">
        <v>26</v>
      </c>
      <c r="C21" s="15">
        <f t="shared" ref="C21:O21" si="2">SUM(C9:C20)</f>
        <v>117022</v>
      </c>
      <c r="D21" s="15">
        <f t="shared" si="2"/>
        <v>1105145.9499999997</v>
      </c>
      <c r="E21" s="15">
        <f t="shared" si="2"/>
        <v>22322</v>
      </c>
      <c r="F21" s="15">
        <f t="shared" si="2"/>
        <v>1454642.24</v>
      </c>
      <c r="G21" s="15">
        <f t="shared" si="2"/>
        <v>2255</v>
      </c>
      <c r="H21" s="15">
        <f t="shared" si="2"/>
        <v>690724.12</v>
      </c>
      <c r="I21" s="15">
        <f t="shared" si="2"/>
        <v>829</v>
      </c>
      <c r="J21" s="15">
        <f t="shared" si="2"/>
        <v>9732.66</v>
      </c>
      <c r="K21" s="15">
        <f t="shared" si="2"/>
        <v>217</v>
      </c>
      <c r="L21" s="15">
        <f t="shared" si="2"/>
        <v>109388.01999999999</v>
      </c>
      <c r="M21" s="15">
        <f t="shared" si="2"/>
        <v>14160954.35</v>
      </c>
      <c r="N21" s="15">
        <f t="shared" si="2"/>
        <v>142645</v>
      </c>
      <c r="O21" s="15">
        <f t="shared" si="2"/>
        <v>3369632.9899999998</v>
      </c>
      <c r="P21" s="15">
        <f t="shared" si="1"/>
        <v>23.795239407716895</v>
      </c>
    </row>
    <row r="22" spans="1:16" ht="20.100000000000001" customHeight="1" x14ac:dyDescent="0.2">
      <c r="A22" s="10">
        <v>13</v>
      </c>
      <c r="B22" s="11" t="s">
        <v>27</v>
      </c>
      <c r="C22" s="12">
        <v>78</v>
      </c>
      <c r="D22" s="12">
        <v>2068.4299999999998</v>
      </c>
      <c r="E22" s="12">
        <v>13</v>
      </c>
      <c r="F22" s="12">
        <v>3777.74</v>
      </c>
      <c r="G22" s="12">
        <v>2</v>
      </c>
      <c r="H22" s="12">
        <v>826</v>
      </c>
      <c r="I22" s="12">
        <v>0</v>
      </c>
      <c r="J22" s="12">
        <v>0</v>
      </c>
      <c r="K22" s="12">
        <v>0</v>
      </c>
      <c r="L22" s="12">
        <v>0</v>
      </c>
      <c r="M22" s="12">
        <v>1127632.68</v>
      </c>
      <c r="N22" s="12">
        <f t="shared" ref="N22:O37" si="3">C22+E22+G22+I22+K22</f>
        <v>93</v>
      </c>
      <c r="O22" s="12">
        <f t="shared" si="3"/>
        <v>6672.17</v>
      </c>
      <c r="P22" s="12">
        <f t="shared" si="1"/>
        <v>0.59169711186447704</v>
      </c>
    </row>
    <row r="23" spans="1:16" ht="20.100000000000001" customHeight="1" x14ac:dyDescent="0.2">
      <c r="A23" s="10">
        <v>14</v>
      </c>
      <c r="B23" s="11" t="s">
        <v>28</v>
      </c>
      <c r="C23" s="12">
        <v>32922</v>
      </c>
      <c r="D23" s="12">
        <v>18176.88</v>
      </c>
      <c r="E23" s="12">
        <v>80</v>
      </c>
      <c r="F23" s="12">
        <v>551.65000000000009</v>
      </c>
      <c r="G23" s="12">
        <v>2</v>
      </c>
      <c r="H23" s="12">
        <v>1127.8</v>
      </c>
      <c r="I23" s="12">
        <v>0</v>
      </c>
      <c r="J23" s="12">
        <v>0</v>
      </c>
      <c r="K23" s="12">
        <v>0</v>
      </c>
      <c r="L23" s="12">
        <v>0</v>
      </c>
      <c r="M23" s="12">
        <v>135593.08000000002</v>
      </c>
      <c r="N23" s="12">
        <f t="shared" si="3"/>
        <v>33004</v>
      </c>
      <c r="O23" s="12">
        <f t="shared" si="3"/>
        <v>19856.330000000002</v>
      </c>
      <c r="P23" s="12">
        <f t="shared" si="1"/>
        <v>14.64405853160058</v>
      </c>
    </row>
    <row r="24" spans="1:16" ht="20.100000000000001" customHeight="1" x14ac:dyDescent="0.2">
      <c r="A24" s="10">
        <v>15</v>
      </c>
      <c r="B24" s="11" t="s">
        <v>29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829</v>
      </c>
      <c r="L24" s="12">
        <v>26718</v>
      </c>
      <c r="M24" s="12">
        <v>61105.320000000007</v>
      </c>
      <c r="N24" s="12">
        <f t="shared" si="3"/>
        <v>829</v>
      </c>
      <c r="O24" s="12">
        <f t="shared" si="3"/>
        <v>26718</v>
      </c>
      <c r="P24" s="12">
        <f t="shared" si="1"/>
        <v>43.724507129657447</v>
      </c>
    </row>
    <row r="25" spans="1:16" ht="20.100000000000001" customHeight="1" x14ac:dyDescent="0.2">
      <c r="A25" s="10">
        <v>16</v>
      </c>
      <c r="B25" s="11" t="s">
        <v>104</v>
      </c>
      <c r="C25" s="12">
        <v>168</v>
      </c>
      <c r="D25" s="12">
        <v>3915.2200000000007</v>
      </c>
      <c r="E25" s="12">
        <v>51</v>
      </c>
      <c r="F25" s="12">
        <v>1448.47</v>
      </c>
      <c r="G25" s="12">
        <v>17</v>
      </c>
      <c r="H25" s="12">
        <v>8925.65</v>
      </c>
      <c r="I25" s="12">
        <v>0</v>
      </c>
      <c r="J25" s="12">
        <v>0</v>
      </c>
      <c r="K25" s="12">
        <v>0</v>
      </c>
      <c r="L25" s="12">
        <v>0</v>
      </c>
      <c r="M25" s="12">
        <v>154784.26</v>
      </c>
      <c r="N25" s="12">
        <f t="shared" si="3"/>
        <v>236</v>
      </c>
      <c r="O25" s="12">
        <f t="shared" si="3"/>
        <v>14289.34</v>
      </c>
      <c r="P25" s="12">
        <f t="shared" si="1"/>
        <v>9.2317784767004074</v>
      </c>
    </row>
    <row r="26" spans="1:16" ht="20.100000000000001" customHeight="1" x14ac:dyDescent="0.2">
      <c r="A26" s="10">
        <v>17</v>
      </c>
      <c r="B26" s="11" t="s">
        <v>105</v>
      </c>
      <c r="C26" s="12">
        <v>0</v>
      </c>
      <c r="D26" s="12">
        <v>0</v>
      </c>
      <c r="E26" s="12">
        <v>1</v>
      </c>
      <c r="F26" s="12">
        <v>70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3"/>
        <v>1</v>
      </c>
      <c r="O26" s="12">
        <f t="shared" si="3"/>
        <v>70</v>
      </c>
      <c r="P26" s="12" t="e">
        <f t="shared" si="1"/>
        <v>#DIV/0!</v>
      </c>
    </row>
    <row r="27" spans="1:16" ht="20.100000000000001" customHeight="1" x14ac:dyDescent="0.2">
      <c r="A27" s="10">
        <v>18</v>
      </c>
      <c r="B27" s="11" t="s">
        <v>30</v>
      </c>
      <c r="C27" s="12">
        <v>520</v>
      </c>
      <c r="D27" s="12">
        <v>15089</v>
      </c>
      <c r="E27" s="12">
        <v>248</v>
      </c>
      <c r="F27" s="12">
        <v>38367</v>
      </c>
      <c r="G27" s="12">
        <v>67</v>
      </c>
      <c r="H27" s="12">
        <v>18890</v>
      </c>
      <c r="I27" s="12">
        <v>0</v>
      </c>
      <c r="J27" s="12">
        <v>0</v>
      </c>
      <c r="K27" s="12">
        <v>0</v>
      </c>
      <c r="L27" s="12">
        <v>0</v>
      </c>
      <c r="M27" s="12">
        <v>157388.81</v>
      </c>
      <c r="N27" s="12">
        <f t="shared" si="3"/>
        <v>835</v>
      </c>
      <c r="O27" s="12">
        <f t="shared" si="3"/>
        <v>72346</v>
      </c>
      <c r="P27" s="12">
        <f t="shared" si="1"/>
        <v>45.966419086591991</v>
      </c>
    </row>
    <row r="28" spans="1:16" ht="20.100000000000001" customHeight="1" x14ac:dyDescent="0.2">
      <c r="A28" s="10">
        <v>19</v>
      </c>
      <c r="B28" s="11" t="s">
        <v>31</v>
      </c>
      <c r="C28" s="12">
        <v>3219</v>
      </c>
      <c r="D28" s="12">
        <v>53524.169999999991</v>
      </c>
      <c r="E28" s="12">
        <v>5565</v>
      </c>
      <c r="F28" s="12">
        <v>181552.96000000002</v>
      </c>
      <c r="G28" s="12">
        <v>5535</v>
      </c>
      <c r="H28" s="12">
        <v>238669.88999999998</v>
      </c>
      <c r="I28" s="12">
        <v>0</v>
      </c>
      <c r="J28" s="12">
        <v>0</v>
      </c>
      <c r="K28" s="12">
        <v>0</v>
      </c>
      <c r="L28" s="12">
        <v>0</v>
      </c>
      <c r="M28" s="12">
        <v>3178867.19</v>
      </c>
      <c r="N28" s="12">
        <f t="shared" si="3"/>
        <v>14319</v>
      </c>
      <c r="O28" s="12">
        <f t="shared" si="3"/>
        <v>473747.02</v>
      </c>
      <c r="P28" s="12">
        <f t="shared" si="1"/>
        <v>14.903013925536159</v>
      </c>
    </row>
    <row r="29" spans="1:16" ht="20.100000000000001" customHeight="1" x14ac:dyDescent="0.2">
      <c r="A29" s="10">
        <v>20</v>
      </c>
      <c r="B29" s="11" t="s">
        <v>32</v>
      </c>
      <c r="C29" s="12">
        <v>4486</v>
      </c>
      <c r="D29" s="12">
        <v>261420.81999999998</v>
      </c>
      <c r="E29" s="12">
        <v>2996</v>
      </c>
      <c r="F29" s="12">
        <v>394944.24999999994</v>
      </c>
      <c r="G29" s="12">
        <v>780</v>
      </c>
      <c r="H29" s="12">
        <v>202573.27999999997</v>
      </c>
      <c r="I29" s="12">
        <v>0</v>
      </c>
      <c r="J29" s="12">
        <v>0</v>
      </c>
      <c r="K29" s="12">
        <v>0</v>
      </c>
      <c r="L29" s="12">
        <v>0</v>
      </c>
      <c r="M29" s="12">
        <v>1838792.08</v>
      </c>
      <c r="N29" s="12">
        <f t="shared" si="3"/>
        <v>8262</v>
      </c>
      <c r="O29" s="12">
        <f t="shared" si="3"/>
        <v>858938.34999999986</v>
      </c>
      <c r="P29" s="12">
        <f t="shared" si="1"/>
        <v>46.712097541773176</v>
      </c>
    </row>
    <row r="30" spans="1:16" ht="20.100000000000001" customHeight="1" x14ac:dyDescent="0.2">
      <c r="A30" s="10">
        <v>21</v>
      </c>
      <c r="B30" s="11" t="s">
        <v>33</v>
      </c>
      <c r="C30" s="12">
        <v>18905</v>
      </c>
      <c r="D30" s="12">
        <v>119999.50999999998</v>
      </c>
      <c r="E30" s="12">
        <v>1879</v>
      </c>
      <c r="F30" s="12">
        <v>47439.34</v>
      </c>
      <c r="G30" s="12">
        <v>116</v>
      </c>
      <c r="H30" s="12">
        <v>22495.920000000002</v>
      </c>
      <c r="I30" s="12">
        <v>35</v>
      </c>
      <c r="J30" s="12">
        <v>2794.86</v>
      </c>
      <c r="K30" s="12">
        <v>4</v>
      </c>
      <c r="L30" s="12">
        <v>209.02</v>
      </c>
      <c r="M30" s="12">
        <v>543416.62000000011</v>
      </c>
      <c r="N30" s="12">
        <f t="shared" si="3"/>
        <v>20939</v>
      </c>
      <c r="O30" s="12">
        <f t="shared" si="3"/>
        <v>192938.64999999997</v>
      </c>
      <c r="P30" s="12">
        <f t="shared" si="1"/>
        <v>35.504738519039023</v>
      </c>
    </row>
    <row r="31" spans="1:16" ht="20.100000000000001" customHeight="1" x14ac:dyDescent="0.2">
      <c r="A31" s="10">
        <v>22</v>
      </c>
      <c r="B31" s="11" t="s">
        <v>34</v>
      </c>
      <c r="C31" s="12">
        <v>19806</v>
      </c>
      <c r="D31" s="12">
        <v>19484.050000000003</v>
      </c>
      <c r="E31" s="12">
        <v>5156</v>
      </c>
      <c r="F31" s="12">
        <v>14999.69</v>
      </c>
      <c r="G31" s="12">
        <v>74</v>
      </c>
      <c r="H31" s="12">
        <v>3102.34</v>
      </c>
      <c r="I31" s="12">
        <v>0</v>
      </c>
      <c r="J31" s="12">
        <v>0</v>
      </c>
      <c r="K31" s="12">
        <v>0</v>
      </c>
      <c r="L31" s="12">
        <v>0</v>
      </c>
      <c r="M31" s="12">
        <v>161165.51999999999</v>
      </c>
      <c r="N31" s="12">
        <f t="shared" si="3"/>
        <v>25036</v>
      </c>
      <c r="O31" s="12">
        <f t="shared" si="3"/>
        <v>37586.080000000002</v>
      </c>
      <c r="P31" s="12">
        <f t="shared" si="1"/>
        <v>23.321415151330136</v>
      </c>
    </row>
    <row r="32" spans="1:16" ht="20.100000000000001" customHeight="1" x14ac:dyDescent="0.2">
      <c r="A32" s="10">
        <v>23</v>
      </c>
      <c r="B32" s="11" t="s">
        <v>35</v>
      </c>
      <c r="C32" s="12">
        <v>39011</v>
      </c>
      <c r="D32" s="12">
        <v>84777.860000000015</v>
      </c>
      <c r="E32" s="12">
        <v>897</v>
      </c>
      <c r="F32" s="12">
        <v>149845.6</v>
      </c>
      <c r="G32" s="12">
        <v>198</v>
      </c>
      <c r="H32" s="12">
        <v>151301.87</v>
      </c>
      <c r="I32" s="12">
        <v>0</v>
      </c>
      <c r="J32" s="12">
        <v>0</v>
      </c>
      <c r="K32" s="12">
        <v>0</v>
      </c>
      <c r="L32" s="12">
        <v>0</v>
      </c>
      <c r="M32" s="12">
        <v>325830.39000000007</v>
      </c>
      <c r="N32" s="12">
        <f t="shared" si="3"/>
        <v>40106</v>
      </c>
      <c r="O32" s="12">
        <f t="shared" si="3"/>
        <v>385925.33</v>
      </c>
      <c r="P32" s="12">
        <f t="shared" si="1"/>
        <v>118.44362645240057</v>
      </c>
    </row>
    <row r="33" spans="1:16" ht="20.100000000000001" customHeight="1" x14ac:dyDescent="0.2">
      <c r="A33" s="10">
        <v>24</v>
      </c>
      <c r="B33" s="11" t="s">
        <v>36</v>
      </c>
      <c r="C33" s="12">
        <v>236</v>
      </c>
      <c r="D33" s="12">
        <v>5461</v>
      </c>
      <c r="E33" s="12">
        <v>58</v>
      </c>
      <c r="F33" s="12">
        <v>6690</v>
      </c>
      <c r="G33" s="12">
        <v>5</v>
      </c>
      <c r="H33" s="12">
        <v>1974</v>
      </c>
      <c r="I33" s="12">
        <v>0</v>
      </c>
      <c r="J33" s="12">
        <v>0</v>
      </c>
      <c r="K33" s="12">
        <v>0</v>
      </c>
      <c r="L33" s="12">
        <v>0</v>
      </c>
      <c r="M33" s="12">
        <v>145030.04999999999</v>
      </c>
      <c r="N33" s="12">
        <f t="shared" si="3"/>
        <v>299</v>
      </c>
      <c r="O33" s="12">
        <f t="shared" si="3"/>
        <v>14125</v>
      </c>
      <c r="P33" s="12">
        <f t="shared" si="1"/>
        <v>9.7393609117558757</v>
      </c>
    </row>
    <row r="34" spans="1:16" ht="20.100000000000001" customHeight="1" x14ac:dyDescent="0.2">
      <c r="A34" s="10">
        <v>25</v>
      </c>
      <c r="B34" s="11" t="s">
        <v>37</v>
      </c>
      <c r="C34" s="12">
        <v>1207</v>
      </c>
      <c r="D34" s="12">
        <v>26875.699999999997</v>
      </c>
      <c r="E34" s="12">
        <v>1929</v>
      </c>
      <c r="F34" s="12">
        <v>82735.51999999999</v>
      </c>
      <c r="G34" s="12">
        <v>2547</v>
      </c>
      <c r="H34" s="12">
        <v>120916.13</v>
      </c>
      <c r="I34" s="12">
        <v>0</v>
      </c>
      <c r="J34" s="12">
        <v>0</v>
      </c>
      <c r="K34" s="12">
        <v>0</v>
      </c>
      <c r="L34" s="12">
        <v>0</v>
      </c>
      <c r="M34" s="12">
        <v>732958.6</v>
      </c>
      <c r="N34" s="12">
        <f t="shared" si="3"/>
        <v>5683</v>
      </c>
      <c r="O34" s="12">
        <f t="shared" si="3"/>
        <v>230527.34999999998</v>
      </c>
      <c r="P34" s="12">
        <f t="shared" si="1"/>
        <v>31.451619504839698</v>
      </c>
    </row>
    <row r="35" spans="1:16" ht="20.100000000000001" customHeight="1" x14ac:dyDescent="0.2">
      <c r="A35" s="10">
        <v>26</v>
      </c>
      <c r="B35" s="11" t="s">
        <v>106</v>
      </c>
      <c r="C35" s="12">
        <v>10</v>
      </c>
      <c r="D35" s="12">
        <v>273.26</v>
      </c>
      <c r="E35" s="12">
        <v>6</v>
      </c>
      <c r="F35" s="12">
        <v>257.38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4136.34</v>
      </c>
      <c r="N35" s="12">
        <f t="shared" si="3"/>
        <v>16</v>
      </c>
      <c r="O35" s="12">
        <f t="shared" si="3"/>
        <v>530.64</v>
      </c>
      <c r="P35" s="12"/>
    </row>
    <row r="36" spans="1:16" ht="20.100000000000001" customHeight="1" x14ac:dyDescent="0.2">
      <c r="A36" s="10">
        <v>27</v>
      </c>
      <c r="B36" s="11" t="s">
        <v>38</v>
      </c>
      <c r="C36" s="12">
        <v>4454</v>
      </c>
      <c r="D36" s="12">
        <v>14992.32</v>
      </c>
      <c r="E36" s="12">
        <v>180</v>
      </c>
      <c r="F36" s="12">
        <v>27300.04</v>
      </c>
      <c r="G36" s="12">
        <v>26</v>
      </c>
      <c r="H36" s="12">
        <v>14917.080000000002</v>
      </c>
      <c r="I36" s="12">
        <v>0</v>
      </c>
      <c r="J36" s="12">
        <v>0</v>
      </c>
      <c r="K36" s="12">
        <v>0</v>
      </c>
      <c r="L36" s="12">
        <v>0</v>
      </c>
      <c r="M36" s="12">
        <v>330607.41999999993</v>
      </c>
      <c r="N36" s="12">
        <f t="shared" si="3"/>
        <v>4660</v>
      </c>
      <c r="O36" s="12">
        <f t="shared" si="3"/>
        <v>57209.440000000002</v>
      </c>
      <c r="P36" s="12"/>
    </row>
    <row r="37" spans="1:16" ht="20.100000000000001" customHeight="1" x14ac:dyDescent="0.2">
      <c r="A37" s="10">
        <v>28</v>
      </c>
      <c r="B37" s="11" t="s">
        <v>39</v>
      </c>
      <c r="C37" s="12">
        <v>1355</v>
      </c>
      <c r="D37" s="12">
        <v>42423</v>
      </c>
      <c r="E37" s="12">
        <v>1590</v>
      </c>
      <c r="F37" s="12">
        <v>115286</v>
      </c>
      <c r="G37" s="12">
        <v>902</v>
      </c>
      <c r="H37" s="12">
        <v>153883</v>
      </c>
      <c r="I37" s="12">
        <v>0</v>
      </c>
      <c r="J37" s="12">
        <v>0</v>
      </c>
      <c r="K37" s="12">
        <v>0</v>
      </c>
      <c r="L37" s="12">
        <v>0</v>
      </c>
      <c r="M37" s="12">
        <v>1048733.99</v>
      </c>
      <c r="N37" s="12">
        <f t="shared" si="3"/>
        <v>3847</v>
      </c>
      <c r="O37" s="12">
        <f t="shared" si="3"/>
        <v>311592</v>
      </c>
      <c r="P37" s="12">
        <f t="shared" si="1"/>
        <v>29.711252135539155</v>
      </c>
    </row>
    <row r="38" spans="1:16" ht="20.100000000000001" customHeight="1" x14ac:dyDescent="0.2">
      <c r="A38" s="13"/>
      <c r="B38" s="14" t="s">
        <v>40</v>
      </c>
      <c r="C38" s="15">
        <f t="shared" ref="C38:O38" si="4">SUM(C22:C37)</f>
        <v>126377</v>
      </c>
      <c r="D38" s="15">
        <f t="shared" si="4"/>
        <v>668481.21999999986</v>
      </c>
      <c r="E38" s="15">
        <f t="shared" si="4"/>
        <v>20649</v>
      </c>
      <c r="F38" s="15">
        <f t="shared" si="4"/>
        <v>1065265.6399999999</v>
      </c>
      <c r="G38" s="15">
        <f t="shared" si="4"/>
        <v>10271</v>
      </c>
      <c r="H38" s="15">
        <f t="shared" si="4"/>
        <v>939602.96</v>
      </c>
      <c r="I38" s="15">
        <f t="shared" si="4"/>
        <v>35</v>
      </c>
      <c r="J38" s="15">
        <f t="shared" si="4"/>
        <v>2794.86</v>
      </c>
      <c r="K38" s="15">
        <f t="shared" si="4"/>
        <v>833</v>
      </c>
      <c r="L38" s="15">
        <f t="shared" si="4"/>
        <v>26927.02</v>
      </c>
      <c r="M38" s="15">
        <f t="shared" si="4"/>
        <v>9946042.3499999996</v>
      </c>
      <c r="N38" s="15">
        <f t="shared" si="4"/>
        <v>158165</v>
      </c>
      <c r="O38" s="15">
        <f t="shared" si="4"/>
        <v>2703071.7</v>
      </c>
      <c r="P38" s="15">
        <f t="shared" si="1"/>
        <v>27.177359645970139</v>
      </c>
    </row>
    <row r="39" spans="1:16" ht="20.100000000000001" customHeight="1" x14ac:dyDescent="0.2">
      <c r="A39" s="16">
        <v>33</v>
      </c>
      <c r="B39" s="17" t="s">
        <v>41</v>
      </c>
      <c r="C39" s="12">
        <v>2722</v>
      </c>
      <c r="D39" s="12">
        <v>4013.18</v>
      </c>
      <c r="E39" s="12">
        <v>666</v>
      </c>
      <c r="F39" s="12">
        <v>1804.4699999999998</v>
      </c>
      <c r="G39" s="12">
        <v>1</v>
      </c>
      <c r="H39" s="12">
        <v>201.55</v>
      </c>
      <c r="I39" s="12">
        <v>0</v>
      </c>
      <c r="J39" s="12">
        <v>0</v>
      </c>
      <c r="K39" s="12">
        <v>0</v>
      </c>
      <c r="L39" s="12">
        <v>0</v>
      </c>
      <c r="M39" s="12">
        <v>59098.509999999995</v>
      </c>
      <c r="N39" s="12">
        <f>C39+E39+G39+I39+K39</f>
        <v>3389</v>
      </c>
      <c r="O39" s="12">
        <f>D39+F39+H39+J39+L39</f>
        <v>6019.2</v>
      </c>
      <c r="P39" s="12">
        <f t="shared" si="1"/>
        <v>10.185028353506715</v>
      </c>
    </row>
    <row r="40" spans="1:16" ht="20.100000000000001" customHeight="1" x14ac:dyDescent="0.2">
      <c r="A40" s="16">
        <v>34</v>
      </c>
      <c r="B40" s="17" t="s">
        <v>42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2">
        <f t="shared" ref="N40:N47" si="5">C40+E40+G40+I40+K40</f>
        <v>0</v>
      </c>
      <c r="O40" s="12">
        <f t="shared" ref="O40:O47" si="6">D40+F40+H40+J40+L40</f>
        <v>0</v>
      </c>
      <c r="P40" s="12" t="e">
        <f t="shared" si="1"/>
        <v>#DIV/0!</v>
      </c>
    </row>
    <row r="41" spans="1:16" ht="20.100000000000001" customHeight="1" x14ac:dyDescent="0.2">
      <c r="A41" s="16">
        <v>35</v>
      </c>
      <c r="B41" s="17" t="s">
        <v>43</v>
      </c>
      <c r="C41" s="12">
        <v>325</v>
      </c>
      <c r="D41" s="12">
        <v>1592</v>
      </c>
      <c r="E41" s="12">
        <v>24</v>
      </c>
      <c r="F41" s="12">
        <v>157</v>
      </c>
      <c r="G41" s="12">
        <v>1</v>
      </c>
      <c r="H41" s="12">
        <v>3</v>
      </c>
      <c r="I41" s="12">
        <v>0</v>
      </c>
      <c r="J41" s="12">
        <v>0</v>
      </c>
      <c r="K41" s="12">
        <v>0</v>
      </c>
      <c r="L41" s="12">
        <v>0</v>
      </c>
      <c r="M41" s="12">
        <v>39396.89</v>
      </c>
      <c r="N41" s="12">
        <f t="shared" si="5"/>
        <v>350</v>
      </c>
      <c r="O41" s="12">
        <f t="shared" si="6"/>
        <v>1752</v>
      </c>
      <c r="P41" s="12">
        <f t="shared" si="1"/>
        <v>4.4470515312249264</v>
      </c>
    </row>
    <row r="42" spans="1:16" ht="20.100000000000001" customHeight="1" x14ac:dyDescent="0.2">
      <c r="A42" s="16">
        <v>36</v>
      </c>
      <c r="B42" s="17" t="s">
        <v>44</v>
      </c>
      <c r="C42" s="12">
        <v>5460</v>
      </c>
      <c r="D42" s="12">
        <v>2148.6000000000004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7033.1200000000008</v>
      </c>
      <c r="N42" s="12">
        <f t="shared" si="5"/>
        <v>5460</v>
      </c>
      <c r="O42" s="12">
        <f t="shared" si="6"/>
        <v>2148.6000000000004</v>
      </c>
      <c r="P42" s="12">
        <f t="shared" si="1"/>
        <v>30.549741793115999</v>
      </c>
    </row>
    <row r="43" spans="1:16" ht="20.100000000000001" customHeight="1" x14ac:dyDescent="0.2">
      <c r="A43" s="16">
        <v>37</v>
      </c>
      <c r="B43" s="17" t="s">
        <v>45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639.81000000000006</v>
      </c>
      <c r="N43" s="12">
        <f t="shared" si="5"/>
        <v>0</v>
      </c>
      <c r="O43" s="12">
        <f t="shared" si="6"/>
        <v>0</v>
      </c>
      <c r="P43" s="12">
        <f t="shared" si="1"/>
        <v>0</v>
      </c>
    </row>
    <row r="44" spans="1:16" ht="20.100000000000001" customHeight="1" x14ac:dyDescent="0.2">
      <c r="A44" s="16">
        <v>38</v>
      </c>
      <c r="B44" s="17" t="s">
        <v>46</v>
      </c>
      <c r="C44" s="12">
        <v>2493</v>
      </c>
      <c r="D44" s="12">
        <v>1334.19</v>
      </c>
      <c r="E44" s="12">
        <v>9</v>
      </c>
      <c r="F44" s="12">
        <v>406.66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7668.75</v>
      </c>
      <c r="N44" s="12">
        <f t="shared" si="5"/>
        <v>2502</v>
      </c>
      <c r="O44" s="12">
        <f t="shared" si="6"/>
        <v>1740.8500000000001</v>
      </c>
      <c r="P44" s="12">
        <f t="shared" si="1"/>
        <v>22.700570497147513</v>
      </c>
    </row>
    <row r="45" spans="1:16" ht="20.100000000000001" customHeight="1" x14ac:dyDescent="0.2">
      <c r="A45" s="16">
        <v>39</v>
      </c>
      <c r="B45" s="17" t="s">
        <v>47</v>
      </c>
      <c r="C45" s="12">
        <v>878</v>
      </c>
      <c r="D45" s="12">
        <v>741</v>
      </c>
      <c r="E45" s="12">
        <v>1</v>
      </c>
      <c r="F45" s="12">
        <v>5</v>
      </c>
      <c r="G45" s="12">
        <v>1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11746.82</v>
      </c>
      <c r="N45" s="12">
        <f t="shared" si="5"/>
        <v>880</v>
      </c>
      <c r="O45" s="12">
        <f t="shared" si="6"/>
        <v>753</v>
      </c>
      <c r="P45" s="12">
        <f t="shared" si="1"/>
        <v>6.4102454962279154</v>
      </c>
    </row>
    <row r="46" spans="1:16" ht="20.100000000000001" customHeight="1" x14ac:dyDescent="0.2">
      <c r="A46" s="16">
        <v>40</v>
      </c>
      <c r="B46" s="17" t="s">
        <v>48</v>
      </c>
      <c r="C46" s="12">
        <v>1</v>
      </c>
      <c r="D46" s="12">
        <v>40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6045.1099999999988</v>
      </c>
      <c r="N46" s="12">
        <f t="shared" si="5"/>
        <v>1</v>
      </c>
      <c r="O46" s="12">
        <f t="shared" si="6"/>
        <v>40</v>
      </c>
      <c r="P46" s="12">
        <f t="shared" si="1"/>
        <v>0.6616918467984868</v>
      </c>
    </row>
    <row r="47" spans="1:16" ht="20.100000000000001" customHeight="1" x14ac:dyDescent="0.2">
      <c r="A47" s="16">
        <v>41</v>
      </c>
      <c r="B47" s="17" t="s">
        <v>49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1858.0700000000002</v>
      </c>
      <c r="N47" s="12">
        <f t="shared" si="5"/>
        <v>0</v>
      </c>
      <c r="O47" s="12">
        <f t="shared" si="6"/>
        <v>0</v>
      </c>
      <c r="P47" s="12">
        <f t="shared" si="1"/>
        <v>0</v>
      </c>
    </row>
    <row r="48" spans="1:16" ht="20.100000000000001" customHeight="1" x14ac:dyDescent="0.2">
      <c r="A48" s="13"/>
      <c r="B48" s="18" t="s">
        <v>50</v>
      </c>
      <c r="C48" s="15">
        <f t="shared" ref="C48:O48" si="7">SUM(C39:C47)</f>
        <v>11879</v>
      </c>
      <c r="D48" s="15">
        <f t="shared" si="7"/>
        <v>9868.9700000000012</v>
      </c>
      <c r="E48" s="15">
        <f t="shared" si="7"/>
        <v>700</v>
      </c>
      <c r="F48" s="15">
        <f t="shared" si="7"/>
        <v>2373.1299999999997</v>
      </c>
      <c r="G48" s="15">
        <f t="shared" si="7"/>
        <v>3</v>
      </c>
      <c r="H48" s="15">
        <f t="shared" si="7"/>
        <v>211.55</v>
      </c>
      <c r="I48" s="15">
        <f t="shared" si="7"/>
        <v>0</v>
      </c>
      <c r="J48" s="15">
        <f t="shared" si="7"/>
        <v>0</v>
      </c>
      <c r="K48" s="15">
        <f t="shared" si="7"/>
        <v>0</v>
      </c>
      <c r="L48" s="15">
        <f t="shared" si="7"/>
        <v>0</v>
      </c>
      <c r="M48" s="15">
        <f t="shared" si="7"/>
        <v>133487.07999999999</v>
      </c>
      <c r="N48" s="15">
        <f t="shared" si="7"/>
        <v>12582</v>
      </c>
      <c r="O48" s="15">
        <f t="shared" si="7"/>
        <v>12453.65</v>
      </c>
      <c r="P48" s="15">
        <f t="shared" si="1"/>
        <v>9.3294796769844694</v>
      </c>
    </row>
    <row r="49" spans="1:16" ht="20.100000000000001" customHeight="1" x14ac:dyDescent="0.2">
      <c r="A49" s="16">
        <v>42</v>
      </c>
      <c r="B49" s="17" t="s">
        <v>51</v>
      </c>
      <c r="C49" s="19">
        <v>5</v>
      </c>
      <c r="D49" s="19">
        <v>1813</v>
      </c>
      <c r="E49" s="19">
        <v>16</v>
      </c>
      <c r="F49" s="19">
        <v>3461.5439134480007</v>
      </c>
      <c r="G49" s="19">
        <v>12</v>
      </c>
      <c r="H49" s="19">
        <v>9553.683121883003</v>
      </c>
      <c r="I49" s="19">
        <v>0</v>
      </c>
      <c r="J49" s="19">
        <v>0</v>
      </c>
      <c r="K49" s="19">
        <v>0</v>
      </c>
      <c r="L49" s="19">
        <v>0</v>
      </c>
      <c r="M49" s="19">
        <v>267906.92000000004</v>
      </c>
      <c r="N49" s="12">
        <f>C49+E49+G49+I49+K49</f>
        <v>33</v>
      </c>
      <c r="O49" s="12">
        <f>D49+F49+H49+J49+L49</f>
        <v>14828.227035331003</v>
      </c>
      <c r="P49" s="12">
        <f t="shared" si="1"/>
        <v>5.5348428608454761</v>
      </c>
    </row>
    <row r="50" spans="1:16" ht="20.100000000000001" customHeight="1" x14ac:dyDescent="0.2">
      <c r="A50" s="13"/>
      <c r="B50" s="18" t="s">
        <v>52</v>
      </c>
      <c r="C50" s="15">
        <f>C49</f>
        <v>5</v>
      </c>
      <c r="D50" s="15">
        <f t="shared" ref="D50:O50" si="8">D49</f>
        <v>1813</v>
      </c>
      <c r="E50" s="15">
        <f t="shared" si="8"/>
        <v>16</v>
      </c>
      <c r="F50" s="15">
        <f t="shared" si="8"/>
        <v>3461.5439134480007</v>
      </c>
      <c r="G50" s="15">
        <f t="shared" si="8"/>
        <v>12</v>
      </c>
      <c r="H50" s="15">
        <f t="shared" si="8"/>
        <v>9553.683121883003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267906.92000000004</v>
      </c>
      <c r="N50" s="15">
        <f t="shared" si="8"/>
        <v>33</v>
      </c>
      <c r="O50" s="15">
        <f t="shared" si="8"/>
        <v>14828.227035331003</v>
      </c>
      <c r="P50" s="15">
        <f t="shared" si="1"/>
        <v>5.5348428608454761</v>
      </c>
    </row>
    <row r="51" spans="1:16" ht="20.100000000000001" customHeight="1" x14ac:dyDescent="0.2">
      <c r="A51" s="16">
        <v>43</v>
      </c>
      <c r="B51" s="11" t="s">
        <v>53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2">
        <v>0</v>
      </c>
      <c r="O51" s="12">
        <v>0</v>
      </c>
      <c r="P51" s="12" t="e">
        <f t="shared" si="1"/>
        <v>#DIV/0!</v>
      </c>
    </row>
    <row r="52" spans="1:16" ht="20.100000000000001" customHeight="1" x14ac:dyDescent="0.2">
      <c r="A52" s="13"/>
      <c r="B52" s="18" t="s">
        <v>54</v>
      </c>
      <c r="C52" s="15">
        <f>C51</f>
        <v>0</v>
      </c>
      <c r="D52" s="15">
        <f t="shared" ref="D52:O52" si="9">D51</f>
        <v>0</v>
      </c>
      <c r="E52" s="15">
        <f t="shared" si="9"/>
        <v>0</v>
      </c>
      <c r="F52" s="15">
        <f t="shared" si="9"/>
        <v>0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/>
      <c r="N52" s="15">
        <f t="shared" si="9"/>
        <v>0</v>
      </c>
      <c r="O52" s="15">
        <f t="shared" si="9"/>
        <v>0</v>
      </c>
      <c r="P52" s="15" t="e">
        <f t="shared" si="1"/>
        <v>#DIV/0!</v>
      </c>
    </row>
    <row r="53" spans="1:16" ht="20.100000000000001" customHeight="1" x14ac:dyDescent="0.2">
      <c r="A53" s="10">
        <v>44</v>
      </c>
      <c r="B53" s="11" t="s">
        <v>55</v>
      </c>
      <c r="C53" s="12">
        <v>1094</v>
      </c>
      <c r="D53" s="12">
        <v>7362.6600000000017</v>
      </c>
      <c r="E53" s="12">
        <v>9</v>
      </c>
      <c r="F53" s="12">
        <v>2197</v>
      </c>
      <c r="G53" s="12">
        <v>1</v>
      </c>
      <c r="H53" s="12">
        <v>4380</v>
      </c>
      <c r="I53" s="12">
        <v>0</v>
      </c>
      <c r="J53" s="12">
        <v>0</v>
      </c>
      <c r="K53" s="12">
        <v>0</v>
      </c>
      <c r="L53" s="12">
        <v>0</v>
      </c>
      <c r="M53" s="12">
        <v>119166.49</v>
      </c>
      <c r="N53" s="12">
        <f>C53+E53+G53+I53+K53</f>
        <v>1104</v>
      </c>
      <c r="O53" s="12">
        <f>D53+F53+H53+J53+L53</f>
        <v>13939.660000000002</v>
      </c>
      <c r="P53" s="12">
        <f t="shared" si="1"/>
        <v>11.69763412516388</v>
      </c>
    </row>
    <row r="54" spans="1:16" ht="20.100000000000001" customHeight="1" x14ac:dyDescent="0.2">
      <c r="A54" s="10">
        <v>45</v>
      </c>
      <c r="B54" s="11" t="s">
        <v>56</v>
      </c>
      <c r="C54" s="12">
        <v>2417</v>
      </c>
      <c r="D54" s="12">
        <v>4355.4500000000007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42607.97</v>
      </c>
      <c r="N54" s="12">
        <f>C54+E54+G54+I54+K54</f>
        <v>2417</v>
      </c>
      <c r="O54" s="12">
        <f>D54+F54+H54+J54+L54</f>
        <v>4355.4500000000007</v>
      </c>
      <c r="P54" s="12">
        <f t="shared" si="1"/>
        <v>10.222148579244683</v>
      </c>
    </row>
    <row r="55" spans="1:16" ht="20.100000000000001" customHeight="1" x14ac:dyDescent="0.2">
      <c r="A55" s="21"/>
      <c r="B55" s="14" t="s">
        <v>57</v>
      </c>
      <c r="C55" s="15">
        <f t="shared" ref="C55:O55" si="10">SUM(C53:C54)</f>
        <v>3511</v>
      </c>
      <c r="D55" s="15">
        <f t="shared" si="10"/>
        <v>11718.110000000002</v>
      </c>
      <c r="E55" s="15">
        <f t="shared" si="10"/>
        <v>9</v>
      </c>
      <c r="F55" s="15">
        <f t="shared" si="10"/>
        <v>2197</v>
      </c>
      <c r="G55" s="15">
        <f t="shared" si="10"/>
        <v>1</v>
      </c>
      <c r="H55" s="15">
        <f t="shared" si="10"/>
        <v>4380</v>
      </c>
      <c r="I55" s="15">
        <f t="shared" si="10"/>
        <v>0</v>
      </c>
      <c r="J55" s="15">
        <f t="shared" si="10"/>
        <v>0</v>
      </c>
      <c r="K55" s="15">
        <f t="shared" si="10"/>
        <v>0</v>
      </c>
      <c r="L55" s="15">
        <f t="shared" si="10"/>
        <v>0</v>
      </c>
      <c r="M55" s="15">
        <f t="shared" si="10"/>
        <v>161774.46000000002</v>
      </c>
      <c r="N55" s="15">
        <f t="shared" si="10"/>
        <v>3521</v>
      </c>
      <c r="O55" s="15">
        <f t="shared" si="10"/>
        <v>18295.11</v>
      </c>
      <c r="P55" s="15">
        <f t="shared" si="1"/>
        <v>11.309022450144477</v>
      </c>
    </row>
    <row r="56" spans="1:16" ht="20.100000000000001" customHeight="1" x14ac:dyDescent="0.2">
      <c r="A56" s="10">
        <v>46</v>
      </c>
      <c r="B56" s="11" t="s">
        <v>58</v>
      </c>
      <c r="C56" s="12">
        <v>2014</v>
      </c>
      <c r="D56" s="12">
        <v>5443.75</v>
      </c>
      <c r="E56" s="12">
        <v>9</v>
      </c>
      <c r="F56" s="12">
        <v>86</v>
      </c>
      <c r="G56" s="12">
        <v>0</v>
      </c>
      <c r="H56" s="12">
        <v>0</v>
      </c>
      <c r="I56" s="12">
        <v>30</v>
      </c>
      <c r="J56" s="12">
        <v>40</v>
      </c>
      <c r="K56" s="12">
        <v>5</v>
      </c>
      <c r="L56" s="12">
        <v>3601.39</v>
      </c>
      <c r="M56" s="12">
        <v>238956.24</v>
      </c>
      <c r="N56" s="12">
        <f>C56+E56+G56+I56+K56</f>
        <v>2058</v>
      </c>
      <c r="O56" s="12">
        <f>D56+F56+H56+J56+L56</f>
        <v>9171.14</v>
      </c>
      <c r="P56" s="12">
        <f t="shared" si="1"/>
        <v>3.8379997944393502</v>
      </c>
    </row>
    <row r="57" spans="1:16" ht="20.100000000000001" customHeight="1" x14ac:dyDescent="0.2">
      <c r="A57" s="10">
        <v>47</v>
      </c>
      <c r="B57" s="11" t="s">
        <v>59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>
        <f>D57+F57+H57+J57+L57</f>
        <v>0</v>
      </c>
      <c r="P57" s="12" t="e">
        <f t="shared" si="1"/>
        <v>#DIV/0!</v>
      </c>
    </row>
    <row r="58" spans="1:16" ht="20.100000000000001" customHeight="1" x14ac:dyDescent="0.2">
      <c r="A58" s="21"/>
      <c r="B58" s="14" t="s">
        <v>60</v>
      </c>
      <c r="C58" s="15">
        <f t="shared" ref="C58:O58" si="11">SUM(C56:C57)</f>
        <v>2014</v>
      </c>
      <c r="D58" s="15">
        <f t="shared" si="11"/>
        <v>5443.75</v>
      </c>
      <c r="E58" s="15">
        <f t="shared" si="11"/>
        <v>9</v>
      </c>
      <c r="F58" s="15">
        <f t="shared" si="11"/>
        <v>86</v>
      </c>
      <c r="G58" s="15">
        <f t="shared" si="11"/>
        <v>0</v>
      </c>
      <c r="H58" s="15">
        <f t="shared" si="11"/>
        <v>0</v>
      </c>
      <c r="I58" s="15">
        <f t="shared" si="11"/>
        <v>30</v>
      </c>
      <c r="J58" s="15">
        <f t="shared" si="11"/>
        <v>40</v>
      </c>
      <c r="K58" s="15">
        <f t="shared" si="11"/>
        <v>5</v>
      </c>
      <c r="L58" s="15">
        <f t="shared" si="11"/>
        <v>3601.39</v>
      </c>
      <c r="M58" s="15">
        <f t="shared" si="11"/>
        <v>238956.24</v>
      </c>
      <c r="N58" s="15">
        <f t="shared" si="11"/>
        <v>2058</v>
      </c>
      <c r="O58" s="15">
        <f t="shared" si="11"/>
        <v>9171.14</v>
      </c>
      <c r="P58" s="15">
        <f t="shared" si="1"/>
        <v>3.8379997944393502</v>
      </c>
    </row>
    <row r="59" spans="1:16" ht="20.100000000000001" customHeight="1" x14ac:dyDescent="0.2">
      <c r="A59" s="10">
        <v>48</v>
      </c>
      <c r="B59" s="11" t="s">
        <v>61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 t="e">
        <f t="shared" si="1"/>
        <v>#DIV/0!</v>
      </c>
    </row>
    <row r="60" spans="1:16" ht="20.100000000000001" customHeight="1" x14ac:dyDescent="0.2">
      <c r="A60" s="10">
        <v>49</v>
      </c>
      <c r="B60" s="11" t="s">
        <v>62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4654</v>
      </c>
      <c r="N60" s="22">
        <v>0</v>
      </c>
      <c r="O60" s="22">
        <v>0</v>
      </c>
      <c r="P60" s="12">
        <f t="shared" si="1"/>
        <v>0</v>
      </c>
    </row>
    <row r="61" spans="1:16" ht="20.100000000000001" customHeight="1" x14ac:dyDescent="0.2">
      <c r="A61" s="21"/>
      <c r="B61" s="14" t="s">
        <v>63</v>
      </c>
      <c r="C61" s="15">
        <f t="shared" ref="C61:O61" si="12">SUM(C59:C60)</f>
        <v>0</v>
      </c>
      <c r="D61" s="15">
        <f t="shared" si="12"/>
        <v>0</v>
      </c>
      <c r="E61" s="15">
        <f t="shared" si="12"/>
        <v>0</v>
      </c>
      <c r="F61" s="15">
        <f t="shared" si="12"/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4654</v>
      </c>
      <c r="N61" s="15">
        <f t="shared" si="12"/>
        <v>0</v>
      </c>
      <c r="O61" s="15">
        <f t="shared" si="12"/>
        <v>0</v>
      </c>
      <c r="P61" s="15">
        <f t="shared" si="1"/>
        <v>0</v>
      </c>
    </row>
    <row r="62" spans="1:16" ht="20.100000000000001" customHeight="1" x14ac:dyDescent="0.2">
      <c r="A62" s="23"/>
      <c r="B62" s="24" t="s">
        <v>64</v>
      </c>
      <c r="C62" s="25">
        <f>C21+C38+C48+C50+C52+C55+C58+C61</f>
        <v>260808</v>
      </c>
      <c r="D62" s="25">
        <f t="shared" ref="D62:O62" si="13">D21+D38+D48+D50+D52+D55+D58+D61</f>
        <v>1802470.9999999995</v>
      </c>
      <c r="E62" s="25">
        <f t="shared" si="13"/>
        <v>43705</v>
      </c>
      <c r="F62" s="25">
        <f t="shared" si="13"/>
        <v>2528025.553913448</v>
      </c>
      <c r="G62" s="25">
        <f t="shared" si="13"/>
        <v>12542</v>
      </c>
      <c r="H62" s="25">
        <f t="shared" si="13"/>
        <v>1644472.3131218832</v>
      </c>
      <c r="I62" s="25">
        <f t="shared" si="13"/>
        <v>894</v>
      </c>
      <c r="J62" s="25">
        <f t="shared" si="13"/>
        <v>12567.52</v>
      </c>
      <c r="K62" s="25">
        <f t="shared" si="13"/>
        <v>1055</v>
      </c>
      <c r="L62" s="25">
        <f t="shared" si="13"/>
        <v>139916.43</v>
      </c>
      <c r="M62" s="25">
        <f t="shared" si="13"/>
        <v>24913775.399999999</v>
      </c>
      <c r="N62" s="25">
        <f t="shared" si="13"/>
        <v>319004</v>
      </c>
      <c r="O62" s="25">
        <f t="shared" si="13"/>
        <v>6127452.8170353305</v>
      </c>
      <c r="P62" s="25">
        <f t="shared" si="1"/>
        <v>24.594637780331482</v>
      </c>
    </row>
    <row r="64" spans="1:16" x14ac:dyDescent="0.2">
      <c r="P64" s="26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</sheetData>
  <mergeCells count="11">
    <mergeCell ref="M5:P6"/>
    <mergeCell ref="A1:P1"/>
    <mergeCell ref="A3:P3"/>
    <mergeCell ref="C4:L4"/>
    <mergeCell ref="A5:A7"/>
    <mergeCell ref="B5:B7"/>
    <mergeCell ref="C5:D6"/>
    <mergeCell ref="E5:F6"/>
    <mergeCell ref="G5:H6"/>
    <mergeCell ref="I5:J6"/>
    <mergeCell ref="K5:L6"/>
  </mergeCells>
  <dataValidations count="1">
    <dataValidation type="whole" allowBlank="1" showInputMessage="1" showErrorMessage="1" sqref="N52:O52 C58:O58 C21:O21 M51:M52 C55:O55 C60:M60 C38:O38 M48:O48 M50:O50 C48:L52 M49 C61:O62">
      <formula1>0</formula1>
      <formula2>99999999999999900000</formula2>
    </dataValidation>
  </dataValidations>
  <printOptions horizontalCentered="1" verticalCentered="1"/>
  <pageMargins left="0.51181102362204722" right="0.51181102362204722" top="0.98425196850393704" bottom="0.23622047244094491" header="0.23622047244094491" footer="0.23622047244094491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7"/>
  <sheetViews>
    <sheetView zoomScaleNormal="100" workbookViewId="0">
      <pane xSplit="2" ySplit="5" topLeftCell="C27" activePane="bottomRight" state="frozen"/>
      <selection activeCell="C10" sqref="C10"/>
      <selection pane="topRight" activeCell="C10" sqref="C10"/>
      <selection pane="bottomLeft" activeCell="C10" sqref="C10"/>
      <selection pane="bottomRight" activeCell="I28" sqref="I28"/>
    </sheetView>
  </sheetViews>
  <sheetFormatPr defaultRowHeight="12.75" x14ac:dyDescent="0.2"/>
  <cols>
    <col min="1" max="1" width="5.7109375" style="1" customWidth="1"/>
    <col min="2" max="2" width="19.7109375" style="1" customWidth="1"/>
    <col min="3" max="3" width="11.5703125" style="1" customWidth="1"/>
    <col min="4" max="4" width="14" style="1" customWidth="1"/>
    <col min="5" max="5" width="12.28515625" style="1" customWidth="1"/>
    <col min="6" max="6" width="14.5703125" style="1" customWidth="1"/>
    <col min="7" max="7" width="10.140625" style="1" customWidth="1"/>
    <col min="8" max="8" width="13.5703125" style="1" customWidth="1"/>
    <col min="9" max="9" width="10.140625" style="1" customWidth="1"/>
    <col min="10" max="10" width="11" style="1" customWidth="1"/>
    <col min="11" max="11" width="9.7109375" style="1" customWidth="1"/>
    <col min="12" max="12" width="13.5703125" style="1" customWidth="1"/>
    <col min="13" max="13" width="10.7109375" style="1" customWidth="1"/>
    <col min="14" max="15" width="11.28515625" style="1" customWidth="1"/>
    <col min="16" max="16" width="7.7109375" style="1" customWidth="1"/>
    <col min="17" max="16384" width="9.140625" style="1"/>
  </cols>
  <sheetData>
    <row r="1" spans="1:16" ht="20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30" customHeight="1" x14ac:dyDescent="0.2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0" customHeight="1" x14ac:dyDescent="0.2">
      <c r="A3" s="4"/>
      <c r="B3" s="5"/>
      <c r="C3" s="43"/>
      <c r="D3" s="43"/>
      <c r="E3" s="43"/>
      <c r="F3" s="43"/>
      <c r="G3" s="43"/>
      <c r="H3" s="43"/>
      <c r="I3" s="43"/>
      <c r="J3" s="43"/>
      <c r="K3" s="43"/>
      <c r="L3" s="43"/>
      <c r="M3" s="5"/>
      <c r="N3" s="7"/>
      <c r="O3" s="28"/>
      <c r="P3" s="29" t="s">
        <v>1</v>
      </c>
    </row>
    <row r="4" spans="1:16" ht="30" customHeight="1" x14ac:dyDescent="0.2">
      <c r="A4" s="44" t="s">
        <v>2</v>
      </c>
      <c r="B4" s="44" t="s">
        <v>65</v>
      </c>
      <c r="C4" s="44" t="s">
        <v>4</v>
      </c>
      <c r="D4" s="44"/>
      <c r="E4" s="44" t="s">
        <v>5</v>
      </c>
      <c r="F4" s="44"/>
      <c r="G4" s="44" t="s">
        <v>6</v>
      </c>
      <c r="H4" s="44"/>
      <c r="I4" s="44" t="s">
        <v>7</v>
      </c>
      <c r="J4" s="44"/>
      <c r="K4" s="44" t="s">
        <v>8</v>
      </c>
      <c r="L4" s="44"/>
      <c r="M4" s="44" t="s">
        <v>9</v>
      </c>
      <c r="N4" s="44"/>
      <c r="O4" s="44"/>
      <c r="P4" s="44"/>
    </row>
    <row r="5" spans="1:16" ht="3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30" customHeight="1" x14ac:dyDescent="0.2">
      <c r="A6" s="44"/>
      <c r="B6" s="44"/>
      <c r="C6" s="8" t="s">
        <v>10</v>
      </c>
      <c r="D6" s="8" t="s">
        <v>11</v>
      </c>
      <c r="E6" s="8" t="s">
        <v>10</v>
      </c>
      <c r="F6" s="8" t="s">
        <v>11</v>
      </c>
      <c r="G6" s="8" t="s">
        <v>10</v>
      </c>
      <c r="H6" s="8" t="s">
        <v>11</v>
      </c>
      <c r="I6" s="8" t="s">
        <v>10</v>
      </c>
      <c r="J6" s="8" t="s">
        <v>11</v>
      </c>
      <c r="K6" s="8" t="s">
        <v>10</v>
      </c>
      <c r="L6" s="8" t="s">
        <v>11</v>
      </c>
      <c r="M6" s="8" t="s">
        <v>10</v>
      </c>
      <c r="N6" s="8" t="s">
        <v>11</v>
      </c>
      <c r="O6" s="8" t="s">
        <v>12</v>
      </c>
      <c r="P6" s="8" t="s">
        <v>13</v>
      </c>
    </row>
    <row r="7" spans="1:16" ht="30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</row>
    <row r="8" spans="1:16" ht="30" customHeight="1" x14ac:dyDescent="0.2">
      <c r="A8" s="10">
        <v>1</v>
      </c>
      <c r="B8" s="11" t="s">
        <v>66</v>
      </c>
      <c r="C8" s="12">
        <v>8714</v>
      </c>
      <c r="D8" s="12">
        <v>34745.79</v>
      </c>
      <c r="E8" s="12">
        <v>1021</v>
      </c>
      <c r="F8" s="12">
        <v>26703.240000000005</v>
      </c>
      <c r="G8" s="12">
        <v>88</v>
      </c>
      <c r="H8" s="12">
        <v>6328.7500000000009</v>
      </c>
      <c r="I8" s="12">
        <v>107</v>
      </c>
      <c r="J8" s="12">
        <v>614.79</v>
      </c>
      <c r="K8" s="12">
        <v>4</v>
      </c>
      <c r="L8" s="12">
        <v>2.61</v>
      </c>
      <c r="M8" s="12">
        <f>(C8+E8+G8+I8+K8)</f>
        <v>9934</v>
      </c>
      <c r="N8" s="12">
        <f>SUM(D8+F8+H8+J8+L8)</f>
        <v>68395.180000000008</v>
      </c>
      <c r="O8" s="12">
        <v>204368.05</v>
      </c>
      <c r="P8" s="12">
        <f>N8*100/O8</f>
        <v>33.466669569925443</v>
      </c>
    </row>
    <row r="9" spans="1:16" ht="30" customHeight="1" x14ac:dyDescent="0.2">
      <c r="A9" s="10">
        <v>2</v>
      </c>
      <c r="B9" s="11" t="s">
        <v>67</v>
      </c>
      <c r="C9" s="12">
        <v>4809</v>
      </c>
      <c r="D9" s="12">
        <v>21537.45</v>
      </c>
      <c r="E9" s="12">
        <v>296</v>
      </c>
      <c r="F9" s="12">
        <v>14060.25</v>
      </c>
      <c r="G9" s="12">
        <v>8</v>
      </c>
      <c r="H9" s="12">
        <v>914.87</v>
      </c>
      <c r="I9" s="12">
        <v>30</v>
      </c>
      <c r="J9" s="12">
        <v>468.82</v>
      </c>
      <c r="K9" s="12">
        <v>25</v>
      </c>
      <c r="L9" s="12">
        <v>750</v>
      </c>
      <c r="M9" s="12">
        <f t="shared" ref="M9:N44" si="0">(C9+E9+G9+I9+K9)</f>
        <v>5168</v>
      </c>
      <c r="N9" s="12">
        <f t="shared" ref="N9:N43" si="1">SUM(D9+F9+H9+J9+L9)</f>
        <v>37731.39</v>
      </c>
      <c r="O9" s="12">
        <v>85000</v>
      </c>
      <c r="P9" s="12">
        <f t="shared" ref="P9:P43" si="2">N9*100/O9</f>
        <v>44.389870588235297</v>
      </c>
    </row>
    <row r="10" spans="1:16" ht="30" customHeight="1" x14ac:dyDescent="0.2">
      <c r="A10" s="10">
        <v>3</v>
      </c>
      <c r="B10" s="11" t="s">
        <v>68</v>
      </c>
      <c r="C10" s="12">
        <v>4467</v>
      </c>
      <c r="D10" s="12">
        <v>26779.909999999985</v>
      </c>
      <c r="E10" s="12">
        <v>476</v>
      </c>
      <c r="F10" s="12">
        <v>17182.57</v>
      </c>
      <c r="G10" s="12">
        <v>27</v>
      </c>
      <c r="H10" s="12">
        <v>2724.5599999999995</v>
      </c>
      <c r="I10" s="12">
        <v>42</v>
      </c>
      <c r="J10" s="12">
        <v>153</v>
      </c>
      <c r="K10" s="12">
        <v>7</v>
      </c>
      <c r="L10" s="12">
        <v>90</v>
      </c>
      <c r="M10" s="12">
        <f t="shared" si="0"/>
        <v>5019</v>
      </c>
      <c r="N10" s="12">
        <f t="shared" si="1"/>
        <v>46930.039999999979</v>
      </c>
      <c r="O10" s="12">
        <v>110000</v>
      </c>
      <c r="P10" s="12">
        <f t="shared" si="2"/>
        <v>42.663672727272711</v>
      </c>
    </row>
    <row r="11" spans="1:16" ht="30" customHeight="1" x14ac:dyDescent="0.2">
      <c r="A11" s="10">
        <v>4</v>
      </c>
      <c r="B11" s="11" t="s">
        <v>69</v>
      </c>
      <c r="C11" s="12">
        <v>7309</v>
      </c>
      <c r="D11" s="12">
        <v>47849.159999999996</v>
      </c>
      <c r="E11" s="12">
        <v>1042</v>
      </c>
      <c r="F11" s="12">
        <v>56702.33</v>
      </c>
      <c r="G11" s="12">
        <v>89</v>
      </c>
      <c r="H11" s="12">
        <v>16265.289999999999</v>
      </c>
      <c r="I11" s="12">
        <v>17</v>
      </c>
      <c r="J11" s="12">
        <v>43</v>
      </c>
      <c r="K11" s="12">
        <v>7</v>
      </c>
      <c r="L11" s="12">
        <v>1366.49</v>
      </c>
      <c r="M11" s="12">
        <f t="shared" si="0"/>
        <v>8464</v>
      </c>
      <c r="N11" s="12">
        <f t="shared" si="1"/>
        <v>122226.26999999999</v>
      </c>
      <c r="O11" s="12">
        <v>298909</v>
      </c>
      <c r="P11" s="12">
        <f t="shared" si="2"/>
        <v>40.890796195497622</v>
      </c>
    </row>
    <row r="12" spans="1:16" ht="30" customHeight="1" x14ac:dyDescent="0.2">
      <c r="A12" s="10">
        <v>5</v>
      </c>
      <c r="B12" s="11" t="s">
        <v>70</v>
      </c>
      <c r="C12" s="12">
        <v>2794</v>
      </c>
      <c r="D12" s="12">
        <v>13742.809999999998</v>
      </c>
      <c r="E12" s="12">
        <v>297</v>
      </c>
      <c r="F12" s="12">
        <v>9902.1299999999992</v>
      </c>
      <c r="G12" s="12">
        <v>2</v>
      </c>
      <c r="H12" s="12">
        <v>130</v>
      </c>
      <c r="I12" s="12">
        <v>5</v>
      </c>
      <c r="J12" s="12">
        <v>272.02</v>
      </c>
      <c r="K12" s="12">
        <v>2</v>
      </c>
      <c r="L12" s="12">
        <v>1.01</v>
      </c>
      <c r="M12" s="12">
        <f t="shared" si="0"/>
        <v>3100</v>
      </c>
      <c r="N12" s="12">
        <f t="shared" si="1"/>
        <v>24047.969999999994</v>
      </c>
      <c r="O12" s="12">
        <v>151800</v>
      </c>
      <c r="P12" s="12">
        <f t="shared" si="2"/>
        <v>15.841877470355728</v>
      </c>
    </row>
    <row r="13" spans="1:16" ht="30" customHeight="1" x14ac:dyDescent="0.2">
      <c r="A13" s="10">
        <v>6</v>
      </c>
      <c r="B13" s="11" t="s">
        <v>71</v>
      </c>
      <c r="C13" s="12">
        <v>4107</v>
      </c>
      <c r="D13" s="12">
        <v>10184.679999999998</v>
      </c>
      <c r="E13" s="12">
        <v>183</v>
      </c>
      <c r="F13" s="12">
        <v>2765.59</v>
      </c>
      <c r="G13" s="12">
        <v>6</v>
      </c>
      <c r="H13" s="12">
        <v>45.5</v>
      </c>
      <c r="I13" s="12">
        <v>16</v>
      </c>
      <c r="J13" s="12">
        <v>393</v>
      </c>
      <c r="K13" s="12">
        <v>1</v>
      </c>
      <c r="L13" s="12">
        <v>0.2</v>
      </c>
      <c r="M13" s="12">
        <f t="shared" si="0"/>
        <v>4313</v>
      </c>
      <c r="N13" s="12">
        <f t="shared" si="1"/>
        <v>13388.97</v>
      </c>
      <c r="O13" s="12">
        <v>37500</v>
      </c>
      <c r="P13" s="12">
        <f t="shared" si="2"/>
        <v>35.703919999999997</v>
      </c>
    </row>
    <row r="14" spans="1:16" ht="30" customHeight="1" x14ac:dyDescent="0.2">
      <c r="A14" s="10">
        <v>7</v>
      </c>
      <c r="B14" s="11" t="s">
        <v>72</v>
      </c>
      <c r="C14" s="12">
        <v>3724</v>
      </c>
      <c r="D14" s="12">
        <v>13806.36</v>
      </c>
      <c r="E14" s="12">
        <v>386</v>
      </c>
      <c r="F14" s="12">
        <v>15651.550000000003</v>
      </c>
      <c r="G14" s="12">
        <v>8</v>
      </c>
      <c r="H14" s="12">
        <v>1710.61</v>
      </c>
      <c r="I14" s="12">
        <v>41</v>
      </c>
      <c r="J14" s="12">
        <v>55</v>
      </c>
      <c r="K14" s="12">
        <v>4</v>
      </c>
      <c r="L14" s="12">
        <v>0.22</v>
      </c>
      <c r="M14" s="12">
        <f t="shared" si="0"/>
        <v>4163</v>
      </c>
      <c r="N14" s="12">
        <f t="shared" si="1"/>
        <v>31223.740000000005</v>
      </c>
      <c r="O14" s="12">
        <v>42500</v>
      </c>
      <c r="P14" s="12">
        <f t="shared" si="2"/>
        <v>73.467623529411782</v>
      </c>
    </row>
    <row r="15" spans="1:16" ht="30" customHeight="1" x14ac:dyDescent="0.2">
      <c r="A15" s="10">
        <v>8</v>
      </c>
      <c r="B15" s="11" t="s">
        <v>73</v>
      </c>
      <c r="C15" s="12">
        <v>4873</v>
      </c>
      <c r="D15" s="12">
        <v>18575.04</v>
      </c>
      <c r="E15" s="12">
        <v>365</v>
      </c>
      <c r="F15" s="12">
        <v>10709.2</v>
      </c>
      <c r="G15" s="12">
        <v>41</v>
      </c>
      <c r="H15" s="12">
        <v>2519.9</v>
      </c>
      <c r="I15" s="12">
        <v>1</v>
      </c>
      <c r="J15" s="12">
        <v>300</v>
      </c>
      <c r="K15" s="12">
        <v>8</v>
      </c>
      <c r="L15" s="12">
        <v>0.11</v>
      </c>
      <c r="M15" s="12">
        <f t="shared" si="0"/>
        <v>5288</v>
      </c>
      <c r="N15" s="12">
        <f t="shared" si="1"/>
        <v>32104.250000000004</v>
      </c>
      <c r="O15" s="12">
        <v>75000</v>
      </c>
      <c r="P15" s="12">
        <f t="shared" si="2"/>
        <v>42.805666666666674</v>
      </c>
    </row>
    <row r="16" spans="1:16" ht="30" customHeight="1" x14ac:dyDescent="0.2">
      <c r="A16" s="10">
        <v>9</v>
      </c>
      <c r="B16" s="11" t="s">
        <v>74</v>
      </c>
      <c r="C16" s="12">
        <v>2642</v>
      </c>
      <c r="D16" s="12">
        <v>12550.949999999999</v>
      </c>
      <c r="E16" s="12">
        <v>283</v>
      </c>
      <c r="F16" s="12">
        <v>15464.109999999999</v>
      </c>
      <c r="G16" s="12">
        <v>25</v>
      </c>
      <c r="H16" s="12">
        <v>3814.29</v>
      </c>
      <c r="I16" s="12">
        <v>29</v>
      </c>
      <c r="J16" s="12">
        <v>121.08</v>
      </c>
      <c r="K16" s="12">
        <v>4</v>
      </c>
      <c r="L16" s="12">
        <v>383.9</v>
      </c>
      <c r="M16" s="12">
        <f t="shared" si="0"/>
        <v>2983</v>
      </c>
      <c r="N16" s="12">
        <f t="shared" si="1"/>
        <v>32334.33</v>
      </c>
      <c r="O16" s="12">
        <v>50000</v>
      </c>
      <c r="P16" s="12">
        <f t="shared" si="2"/>
        <v>64.668660000000003</v>
      </c>
    </row>
    <row r="17" spans="1:16" ht="30" customHeight="1" x14ac:dyDescent="0.2">
      <c r="A17" s="10">
        <v>10</v>
      </c>
      <c r="B17" s="11" t="s">
        <v>75</v>
      </c>
      <c r="C17" s="12">
        <v>2141</v>
      </c>
      <c r="D17" s="12">
        <v>6098.06</v>
      </c>
      <c r="E17" s="12">
        <v>74</v>
      </c>
      <c r="F17" s="12">
        <v>1815.5</v>
      </c>
      <c r="G17" s="12">
        <v>2</v>
      </c>
      <c r="H17" s="12">
        <v>9.69</v>
      </c>
      <c r="I17" s="12">
        <v>12</v>
      </c>
      <c r="J17" s="12">
        <v>413.46</v>
      </c>
      <c r="K17" s="12">
        <v>1</v>
      </c>
      <c r="L17" s="12">
        <v>5.0199999999999996</v>
      </c>
      <c r="M17" s="12">
        <f t="shared" si="0"/>
        <v>2230</v>
      </c>
      <c r="N17" s="12">
        <f t="shared" si="1"/>
        <v>8341.73</v>
      </c>
      <c r="O17" s="12">
        <v>16830.02</v>
      </c>
      <c r="P17" s="12">
        <f t="shared" si="2"/>
        <v>49.564587564364153</v>
      </c>
    </row>
    <row r="18" spans="1:16" ht="30" customHeight="1" x14ac:dyDescent="0.2">
      <c r="A18" s="10">
        <v>11</v>
      </c>
      <c r="B18" s="11" t="s">
        <v>76</v>
      </c>
      <c r="C18" s="12">
        <v>2415</v>
      </c>
      <c r="D18" s="12">
        <v>14731.05</v>
      </c>
      <c r="E18" s="12">
        <v>221</v>
      </c>
      <c r="F18" s="12">
        <v>7865.4199999999992</v>
      </c>
      <c r="G18" s="12">
        <v>9</v>
      </c>
      <c r="H18" s="12">
        <v>772.59</v>
      </c>
      <c r="I18" s="12">
        <v>4</v>
      </c>
      <c r="J18" s="12">
        <v>45.61</v>
      </c>
      <c r="K18" s="12">
        <v>0</v>
      </c>
      <c r="L18" s="12">
        <v>0</v>
      </c>
      <c r="M18" s="12">
        <f t="shared" si="0"/>
        <v>2649</v>
      </c>
      <c r="N18" s="12">
        <f t="shared" si="1"/>
        <v>23414.67</v>
      </c>
      <c r="O18" s="12">
        <v>66819.999999999985</v>
      </c>
      <c r="P18" s="12">
        <f t="shared" si="2"/>
        <v>35.041409757557624</v>
      </c>
    </row>
    <row r="19" spans="1:16" ht="30" customHeight="1" x14ac:dyDescent="0.2">
      <c r="A19" s="10">
        <v>12</v>
      </c>
      <c r="B19" s="11" t="s">
        <v>77</v>
      </c>
      <c r="C19" s="12">
        <v>1355</v>
      </c>
      <c r="D19" s="12">
        <v>5098.7099999999991</v>
      </c>
      <c r="E19" s="12">
        <v>65</v>
      </c>
      <c r="F19" s="12">
        <v>1427.5500000000002</v>
      </c>
      <c r="G19" s="12">
        <v>4</v>
      </c>
      <c r="H19" s="12">
        <v>62.19</v>
      </c>
      <c r="I19" s="12">
        <v>5</v>
      </c>
      <c r="J19" s="12">
        <v>17</v>
      </c>
      <c r="K19" s="12">
        <v>1</v>
      </c>
      <c r="L19" s="12">
        <v>1</v>
      </c>
      <c r="M19" s="12">
        <f t="shared" si="0"/>
        <v>1430</v>
      </c>
      <c r="N19" s="12">
        <f t="shared" si="1"/>
        <v>6606.4499999999989</v>
      </c>
      <c r="O19" s="12">
        <v>43599.999999999993</v>
      </c>
      <c r="P19" s="12">
        <f t="shared" si="2"/>
        <v>15.152408256880733</v>
      </c>
    </row>
    <row r="20" spans="1:16" ht="30" customHeight="1" x14ac:dyDescent="0.2">
      <c r="A20" s="10">
        <v>13</v>
      </c>
      <c r="B20" s="11" t="s">
        <v>78</v>
      </c>
      <c r="C20" s="12">
        <v>6771</v>
      </c>
      <c r="D20" s="12">
        <v>24105.350000000006</v>
      </c>
      <c r="E20" s="12">
        <v>730</v>
      </c>
      <c r="F20" s="12">
        <v>25080.430000000004</v>
      </c>
      <c r="G20" s="12">
        <v>18</v>
      </c>
      <c r="H20" s="12">
        <v>8306.85</v>
      </c>
      <c r="I20" s="12">
        <v>39</v>
      </c>
      <c r="J20" s="12">
        <v>241</v>
      </c>
      <c r="K20" s="12">
        <v>5</v>
      </c>
      <c r="L20" s="12">
        <v>45.25</v>
      </c>
      <c r="M20" s="12">
        <f t="shared" si="0"/>
        <v>7563</v>
      </c>
      <c r="N20" s="12">
        <f t="shared" si="1"/>
        <v>57778.880000000012</v>
      </c>
      <c r="O20" s="12">
        <v>280000</v>
      </c>
      <c r="P20" s="12">
        <f t="shared" si="2"/>
        <v>20.635314285714291</v>
      </c>
    </row>
    <row r="21" spans="1:16" ht="30" customHeight="1" x14ac:dyDescent="0.2">
      <c r="A21" s="10">
        <v>14</v>
      </c>
      <c r="B21" s="11" t="s">
        <v>79</v>
      </c>
      <c r="C21" s="12">
        <v>1850</v>
      </c>
      <c r="D21" s="12">
        <v>10277.64</v>
      </c>
      <c r="E21" s="12">
        <v>163</v>
      </c>
      <c r="F21" s="12">
        <v>10732.369999999999</v>
      </c>
      <c r="G21" s="12">
        <v>10</v>
      </c>
      <c r="H21" s="12">
        <v>1396.8600000000001</v>
      </c>
      <c r="I21" s="12">
        <v>5</v>
      </c>
      <c r="J21" s="12">
        <v>21</v>
      </c>
      <c r="K21" s="12">
        <v>17</v>
      </c>
      <c r="L21" s="12">
        <v>2.5499999999999998</v>
      </c>
      <c r="M21" s="12">
        <f t="shared" si="0"/>
        <v>2045</v>
      </c>
      <c r="N21" s="12">
        <f t="shared" si="1"/>
        <v>22430.42</v>
      </c>
      <c r="O21" s="12">
        <v>70000</v>
      </c>
      <c r="P21" s="12">
        <f t="shared" si="2"/>
        <v>32.043457142857143</v>
      </c>
    </row>
    <row r="22" spans="1:16" ht="30" customHeight="1" x14ac:dyDescent="0.2">
      <c r="A22" s="10">
        <v>15</v>
      </c>
      <c r="B22" s="11" t="s">
        <v>80</v>
      </c>
      <c r="C22" s="12">
        <v>9886</v>
      </c>
      <c r="D22" s="12">
        <v>53441.7</v>
      </c>
      <c r="E22" s="12">
        <v>929</v>
      </c>
      <c r="F22" s="12">
        <v>43389.930000000008</v>
      </c>
      <c r="G22" s="12">
        <v>97</v>
      </c>
      <c r="H22" s="12">
        <v>26337.4</v>
      </c>
      <c r="I22" s="12">
        <v>12</v>
      </c>
      <c r="J22" s="12">
        <v>422.26</v>
      </c>
      <c r="K22" s="12">
        <v>22</v>
      </c>
      <c r="L22" s="12">
        <v>458.09999999999997</v>
      </c>
      <c r="M22" s="12">
        <f t="shared" si="0"/>
        <v>10946</v>
      </c>
      <c r="N22" s="12">
        <f t="shared" si="1"/>
        <v>124049.39</v>
      </c>
      <c r="O22" s="12">
        <v>424000</v>
      </c>
      <c r="P22" s="12">
        <f t="shared" si="2"/>
        <v>29.256931603773584</v>
      </c>
    </row>
    <row r="23" spans="1:16" ht="30" customHeight="1" x14ac:dyDescent="0.2">
      <c r="A23" s="10">
        <v>16</v>
      </c>
      <c r="B23" s="11" t="s">
        <v>81</v>
      </c>
      <c r="C23" s="12">
        <v>3360</v>
      </c>
      <c r="D23" s="12">
        <v>27791.4</v>
      </c>
      <c r="E23" s="12">
        <v>322</v>
      </c>
      <c r="F23" s="12">
        <v>17800.2</v>
      </c>
      <c r="G23" s="12">
        <v>20</v>
      </c>
      <c r="H23" s="12">
        <v>4760.09</v>
      </c>
      <c r="I23" s="12">
        <v>18</v>
      </c>
      <c r="J23" s="12">
        <v>873.99</v>
      </c>
      <c r="K23" s="12">
        <v>0</v>
      </c>
      <c r="L23" s="12">
        <v>0</v>
      </c>
      <c r="M23" s="12">
        <f t="shared" si="0"/>
        <v>3720</v>
      </c>
      <c r="N23" s="12">
        <f t="shared" si="1"/>
        <v>51225.68</v>
      </c>
      <c r="O23" s="12">
        <v>182618.00000000003</v>
      </c>
      <c r="P23" s="12">
        <f t="shared" si="2"/>
        <v>28.050728843816049</v>
      </c>
    </row>
    <row r="24" spans="1:16" ht="30" customHeight="1" x14ac:dyDescent="0.2">
      <c r="A24" s="10">
        <v>17</v>
      </c>
      <c r="B24" s="11" t="s">
        <v>82</v>
      </c>
      <c r="C24" s="12">
        <v>10804</v>
      </c>
      <c r="D24" s="12">
        <v>433374.68773140002</v>
      </c>
      <c r="E24" s="12">
        <v>8837</v>
      </c>
      <c r="F24" s="12">
        <v>930856.899313448</v>
      </c>
      <c r="G24" s="12">
        <v>4950</v>
      </c>
      <c r="H24" s="12">
        <v>697231.03584188316</v>
      </c>
      <c r="I24" s="12">
        <v>49</v>
      </c>
      <c r="J24" s="12">
        <v>2754.74</v>
      </c>
      <c r="K24" s="12">
        <v>26</v>
      </c>
      <c r="L24" s="12">
        <v>78470.67</v>
      </c>
      <c r="M24" s="12">
        <f t="shared" si="0"/>
        <v>24666</v>
      </c>
      <c r="N24" s="12">
        <f t="shared" si="1"/>
        <v>2142688.0328867314</v>
      </c>
      <c r="O24" s="12">
        <v>11687612.229999999</v>
      </c>
      <c r="P24" s="12">
        <f t="shared" si="2"/>
        <v>18.332983595972124</v>
      </c>
    </row>
    <row r="25" spans="1:16" ht="30" customHeight="1" x14ac:dyDescent="0.2">
      <c r="A25" s="10">
        <v>18</v>
      </c>
      <c r="B25" s="11" t="s">
        <v>83</v>
      </c>
      <c r="C25" s="12">
        <v>30856</v>
      </c>
      <c r="D25" s="12">
        <v>258007.51000000007</v>
      </c>
      <c r="E25" s="12">
        <v>10340</v>
      </c>
      <c r="F25" s="12">
        <v>482524.61000000004</v>
      </c>
      <c r="G25" s="12">
        <v>2486</v>
      </c>
      <c r="H25" s="12">
        <v>353003.83</v>
      </c>
      <c r="I25" s="12">
        <v>46</v>
      </c>
      <c r="J25" s="12">
        <v>870.93</v>
      </c>
      <c r="K25" s="12">
        <v>684</v>
      </c>
      <c r="L25" s="12">
        <v>38484.49</v>
      </c>
      <c r="M25" s="12">
        <f t="shared" si="0"/>
        <v>44412</v>
      </c>
      <c r="N25" s="12">
        <f t="shared" si="1"/>
        <v>1132891.3700000001</v>
      </c>
      <c r="O25" s="12">
        <v>4671928</v>
      </c>
      <c r="P25" s="12">
        <f t="shared" si="2"/>
        <v>24.248904734833246</v>
      </c>
    </row>
    <row r="26" spans="1:16" ht="30" customHeight="1" x14ac:dyDescent="0.2">
      <c r="A26" s="10">
        <v>19</v>
      </c>
      <c r="B26" s="11" t="s">
        <v>84</v>
      </c>
      <c r="C26" s="12">
        <v>33071</v>
      </c>
      <c r="D26" s="12">
        <v>110882.4</v>
      </c>
      <c r="E26" s="12">
        <v>2419</v>
      </c>
      <c r="F26" s="12">
        <v>131403.73214000001</v>
      </c>
      <c r="G26" s="12">
        <v>805</v>
      </c>
      <c r="H26" s="12">
        <v>221138.39174999995</v>
      </c>
      <c r="I26" s="12">
        <v>66</v>
      </c>
      <c r="J26" s="12">
        <v>422.98</v>
      </c>
      <c r="K26" s="12">
        <v>16</v>
      </c>
      <c r="L26" s="12">
        <v>3621.29</v>
      </c>
      <c r="M26" s="12">
        <f t="shared" si="0"/>
        <v>36377</v>
      </c>
      <c r="N26" s="12">
        <f t="shared" si="1"/>
        <v>467468.79388999991</v>
      </c>
      <c r="O26" s="12">
        <v>355000</v>
      </c>
      <c r="P26" s="12">
        <f t="shared" si="2"/>
        <v>131.68135039154927</v>
      </c>
    </row>
    <row r="27" spans="1:16" ht="30" customHeight="1" x14ac:dyDescent="0.2">
      <c r="A27" s="10">
        <v>20</v>
      </c>
      <c r="B27" s="11" t="s">
        <v>85</v>
      </c>
      <c r="C27" s="12">
        <v>4182</v>
      </c>
      <c r="D27" s="12">
        <v>23937.040000000001</v>
      </c>
      <c r="E27" s="12">
        <v>1964</v>
      </c>
      <c r="F27" s="12">
        <v>15075.160000000002</v>
      </c>
      <c r="G27" s="12">
        <v>164</v>
      </c>
      <c r="H27" s="12">
        <v>7629.2999999999993</v>
      </c>
      <c r="I27" s="12">
        <v>5</v>
      </c>
      <c r="J27" s="12">
        <v>23</v>
      </c>
      <c r="K27" s="12">
        <v>0</v>
      </c>
      <c r="L27" s="12">
        <v>0</v>
      </c>
      <c r="M27" s="12">
        <f t="shared" si="0"/>
        <v>6315</v>
      </c>
      <c r="N27" s="12">
        <f t="shared" si="1"/>
        <v>46664.5</v>
      </c>
      <c r="O27" s="12">
        <v>142800</v>
      </c>
      <c r="P27" s="12">
        <f t="shared" si="2"/>
        <v>32.67822128851541</v>
      </c>
    </row>
    <row r="28" spans="1:16" ht="30" customHeight="1" x14ac:dyDescent="0.2">
      <c r="A28" s="10">
        <v>21</v>
      </c>
      <c r="B28" s="11" t="s">
        <v>86</v>
      </c>
      <c r="C28" s="12">
        <v>532</v>
      </c>
      <c r="D28" s="12">
        <v>3347.6</v>
      </c>
      <c r="E28" s="12">
        <v>65</v>
      </c>
      <c r="F28" s="12">
        <v>2069.31</v>
      </c>
      <c r="G28" s="12">
        <v>2</v>
      </c>
      <c r="H28" s="12">
        <v>75.5</v>
      </c>
      <c r="I28" s="12">
        <v>14</v>
      </c>
      <c r="J28" s="12">
        <v>65</v>
      </c>
      <c r="K28" s="12">
        <v>2</v>
      </c>
      <c r="L28" s="12">
        <v>1.95</v>
      </c>
      <c r="M28" s="12">
        <f t="shared" si="0"/>
        <v>615</v>
      </c>
      <c r="N28" s="12">
        <f t="shared" si="1"/>
        <v>5559.36</v>
      </c>
      <c r="O28" s="12">
        <v>19066</v>
      </c>
      <c r="P28" s="12">
        <f t="shared" si="2"/>
        <v>29.158502045526067</v>
      </c>
    </row>
    <row r="29" spans="1:16" ht="30" customHeight="1" x14ac:dyDescent="0.2">
      <c r="A29" s="10">
        <v>22</v>
      </c>
      <c r="B29" s="11" t="s">
        <v>87</v>
      </c>
      <c r="C29" s="12">
        <v>9449</v>
      </c>
      <c r="D29" s="12">
        <v>63950.090000000004</v>
      </c>
      <c r="E29" s="12">
        <v>1387</v>
      </c>
      <c r="F29" s="12">
        <v>61341.440000000002</v>
      </c>
      <c r="G29" s="12">
        <v>180</v>
      </c>
      <c r="H29" s="12">
        <v>20029.8485</v>
      </c>
      <c r="I29" s="12">
        <v>34</v>
      </c>
      <c r="J29" s="12">
        <v>458.15</v>
      </c>
      <c r="K29" s="12">
        <v>60</v>
      </c>
      <c r="L29" s="12">
        <v>1368.85</v>
      </c>
      <c r="M29" s="12">
        <f t="shared" si="0"/>
        <v>11110</v>
      </c>
      <c r="N29" s="12">
        <f t="shared" si="1"/>
        <v>147148.37849999999</v>
      </c>
      <c r="O29" s="12">
        <v>631000</v>
      </c>
      <c r="P29" s="12">
        <f t="shared" si="2"/>
        <v>23.319869809825672</v>
      </c>
    </row>
    <row r="30" spans="1:16" ht="30" customHeight="1" x14ac:dyDescent="0.2">
      <c r="A30" s="10">
        <v>23</v>
      </c>
      <c r="B30" s="11" t="s">
        <v>88</v>
      </c>
      <c r="C30" s="12">
        <v>1425</v>
      </c>
      <c r="D30" s="12">
        <v>6323.7000000000007</v>
      </c>
      <c r="E30" s="12">
        <v>162</v>
      </c>
      <c r="F30" s="12">
        <v>3080.8</v>
      </c>
      <c r="G30" s="12">
        <v>2</v>
      </c>
      <c r="H30" s="12">
        <v>4.8099999999999996</v>
      </c>
      <c r="I30" s="12">
        <v>2</v>
      </c>
      <c r="J30" s="12">
        <v>0</v>
      </c>
      <c r="K30" s="12">
        <v>1</v>
      </c>
      <c r="L30" s="12">
        <v>1</v>
      </c>
      <c r="M30" s="12">
        <f t="shared" si="0"/>
        <v>1592</v>
      </c>
      <c r="N30" s="12">
        <f t="shared" si="1"/>
        <v>9410.31</v>
      </c>
      <c r="O30" s="12">
        <v>26500</v>
      </c>
      <c r="P30" s="12">
        <f t="shared" si="2"/>
        <v>35.510603773584904</v>
      </c>
    </row>
    <row r="31" spans="1:16" ht="30" customHeight="1" x14ac:dyDescent="0.2">
      <c r="A31" s="10">
        <v>24</v>
      </c>
      <c r="B31" s="11" t="s">
        <v>89</v>
      </c>
      <c r="C31" s="12">
        <v>2948</v>
      </c>
      <c r="D31" s="12">
        <v>15867.819999999998</v>
      </c>
      <c r="E31" s="12">
        <v>432</v>
      </c>
      <c r="F31" s="12">
        <v>17789.850000000002</v>
      </c>
      <c r="G31" s="12">
        <v>22</v>
      </c>
      <c r="H31" s="12">
        <v>3604.79</v>
      </c>
      <c r="I31" s="12">
        <v>14</v>
      </c>
      <c r="J31" s="12">
        <v>20</v>
      </c>
      <c r="K31" s="12">
        <v>2</v>
      </c>
      <c r="L31" s="12">
        <v>2.34</v>
      </c>
      <c r="M31" s="12">
        <f t="shared" si="0"/>
        <v>3418</v>
      </c>
      <c r="N31" s="12">
        <f t="shared" si="1"/>
        <v>37284.799999999996</v>
      </c>
      <c r="O31" s="12">
        <v>137800</v>
      </c>
      <c r="P31" s="12">
        <f t="shared" si="2"/>
        <v>27.05718432510885</v>
      </c>
    </row>
    <row r="32" spans="1:16" ht="30" customHeight="1" x14ac:dyDescent="0.2">
      <c r="A32" s="10">
        <v>25</v>
      </c>
      <c r="B32" s="11" t="s">
        <v>90</v>
      </c>
      <c r="C32" s="12">
        <v>2370</v>
      </c>
      <c r="D32" s="12">
        <v>12944.77</v>
      </c>
      <c r="E32" s="12">
        <v>231</v>
      </c>
      <c r="F32" s="12">
        <v>9067.2199999999993</v>
      </c>
      <c r="G32" s="12">
        <v>15</v>
      </c>
      <c r="H32" s="12">
        <v>157.9</v>
      </c>
      <c r="I32" s="12">
        <v>2</v>
      </c>
      <c r="J32" s="12">
        <v>0</v>
      </c>
      <c r="K32" s="12">
        <v>3</v>
      </c>
      <c r="L32" s="12">
        <v>8.0299999999999994</v>
      </c>
      <c r="M32" s="12">
        <f t="shared" si="0"/>
        <v>2621</v>
      </c>
      <c r="N32" s="12">
        <f t="shared" si="1"/>
        <v>22177.919999999998</v>
      </c>
      <c r="O32" s="12">
        <v>110046.00000000001</v>
      </c>
      <c r="P32" s="12">
        <f t="shared" si="2"/>
        <v>20.153317703505802</v>
      </c>
    </row>
    <row r="33" spans="1:16" ht="30" customHeight="1" x14ac:dyDescent="0.2">
      <c r="A33" s="10">
        <v>26</v>
      </c>
      <c r="B33" s="11" t="s">
        <v>91</v>
      </c>
      <c r="C33" s="12">
        <v>23634</v>
      </c>
      <c r="D33" s="12">
        <v>229345.51</v>
      </c>
      <c r="E33" s="12">
        <v>4325</v>
      </c>
      <c r="F33" s="12">
        <v>275718.95246</v>
      </c>
      <c r="G33" s="12">
        <v>2642</v>
      </c>
      <c r="H33" s="12">
        <v>147137.23702999999</v>
      </c>
      <c r="I33" s="12">
        <v>67</v>
      </c>
      <c r="J33" s="12">
        <v>1976.09</v>
      </c>
      <c r="K33" s="12">
        <v>45</v>
      </c>
      <c r="L33" s="12">
        <v>5695.79</v>
      </c>
      <c r="M33" s="12">
        <f t="shared" si="0"/>
        <v>30713</v>
      </c>
      <c r="N33" s="12">
        <f t="shared" si="1"/>
        <v>659873.57949000003</v>
      </c>
      <c r="O33" s="12">
        <v>2600000</v>
      </c>
      <c r="P33" s="12">
        <f t="shared" si="2"/>
        <v>25.379753057307692</v>
      </c>
    </row>
    <row r="34" spans="1:16" ht="30" customHeight="1" x14ac:dyDescent="0.2">
      <c r="A34" s="10">
        <v>27</v>
      </c>
      <c r="B34" s="11" t="s">
        <v>92</v>
      </c>
      <c r="C34" s="12">
        <v>5623</v>
      </c>
      <c r="D34" s="12">
        <v>27840.320000000007</v>
      </c>
      <c r="E34" s="12">
        <v>528</v>
      </c>
      <c r="F34" s="12">
        <v>19915.29</v>
      </c>
      <c r="G34" s="12">
        <v>38</v>
      </c>
      <c r="H34" s="12">
        <v>7658.49</v>
      </c>
      <c r="I34" s="12">
        <v>11</v>
      </c>
      <c r="J34" s="12">
        <v>191</v>
      </c>
      <c r="K34" s="12">
        <v>6</v>
      </c>
      <c r="L34" s="12">
        <v>3601.64</v>
      </c>
      <c r="M34" s="12">
        <f t="shared" si="0"/>
        <v>6206</v>
      </c>
      <c r="N34" s="12">
        <f t="shared" si="1"/>
        <v>59206.740000000005</v>
      </c>
      <c r="O34" s="12">
        <v>196094</v>
      </c>
      <c r="P34" s="12">
        <f t="shared" si="2"/>
        <v>30.193040072618238</v>
      </c>
    </row>
    <row r="35" spans="1:16" ht="30" customHeight="1" x14ac:dyDescent="0.2">
      <c r="A35" s="10">
        <v>28</v>
      </c>
      <c r="B35" s="11" t="s">
        <v>93</v>
      </c>
      <c r="C35" s="12">
        <v>4584</v>
      </c>
      <c r="D35" s="12">
        <v>14382.51</v>
      </c>
      <c r="E35" s="12">
        <v>364</v>
      </c>
      <c r="F35" s="12">
        <v>8315.17</v>
      </c>
      <c r="G35" s="12">
        <v>10</v>
      </c>
      <c r="H35" s="12">
        <v>272.7</v>
      </c>
      <c r="I35" s="12">
        <v>6</v>
      </c>
      <c r="J35" s="12">
        <v>19.48</v>
      </c>
      <c r="K35" s="12">
        <v>23</v>
      </c>
      <c r="L35" s="12">
        <v>109.5</v>
      </c>
      <c r="M35" s="12">
        <f t="shared" si="0"/>
        <v>4987</v>
      </c>
      <c r="N35" s="12">
        <f t="shared" si="1"/>
        <v>23099.360000000001</v>
      </c>
      <c r="O35" s="12">
        <v>61383.59</v>
      </c>
      <c r="P35" s="12">
        <f t="shared" si="2"/>
        <v>37.631164941639945</v>
      </c>
    </row>
    <row r="36" spans="1:16" ht="30" customHeight="1" x14ac:dyDescent="0.2">
      <c r="A36" s="10">
        <v>29</v>
      </c>
      <c r="B36" s="11" t="s">
        <v>94</v>
      </c>
      <c r="C36" s="12">
        <v>5928</v>
      </c>
      <c r="D36" s="12">
        <v>26438.530000000002</v>
      </c>
      <c r="E36" s="12">
        <v>679</v>
      </c>
      <c r="F36" s="12">
        <v>23603.41</v>
      </c>
      <c r="G36" s="12">
        <v>92</v>
      </c>
      <c r="H36" s="12">
        <v>7158.2300000000005</v>
      </c>
      <c r="I36" s="12">
        <v>25</v>
      </c>
      <c r="J36" s="12">
        <v>222.86</v>
      </c>
      <c r="K36" s="12">
        <v>5</v>
      </c>
      <c r="L36" s="12">
        <v>1.02</v>
      </c>
      <c r="M36" s="12">
        <f t="shared" si="0"/>
        <v>6729</v>
      </c>
      <c r="N36" s="12">
        <f t="shared" si="1"/>
        <v>57424.05</v>
      </c>
      <c r="O36" s="12">
        <v>140000</v>
      </c>
      <c r="P36" s="12">
        <f t="shared" si="2"/>
        <v>41.017178571428573</v>
      </c>
    </row>
    <row r="37" spans="1:16" ht="30" customHeight="1" x14ac:dyDescent="0.2">
      <c r="A37" s="10">
        <v>30</v>
      </c>
      <c r="B37" s="11" t="s">
        <v>95</v>
      </c>
      <c r="C37" s="12">
        <v>6118</v>
      </c>
      <c r="D37" s="12">
        <v>17934.150000000005</v>
      </c>
      <c r="E37" s="12">
        <v>548</v>
      </c>
      <c r="F37" s="12">
        <v>12618.54</v>
      </c>
      <c r="G37" s="12">
        <v>94</v>
      </c>
      <c r="H37" s="12">
        <v>1930.0600000000002</v>
      </c>
      <c r="I37" s="12">
        <v>10</v>
      </c>
      <c r="J37" s="12">
        <v>22</v>
      </c>
      <c r="K37" s="12">
        <v>5</v>
      </c>
      <c r="L37" s="12">
        <v>4.12</v>
      </c>
      <c r="M37" s="12">
        <f t="shared" si="0"/>
        <v>6775</v>
      </c>
      <c r="N37" s="12">
        <f t="shared" si="1"/>
        <v>32508.870000000006</v>
      </c>
      <c r="O37" s="12">
        <v>125000</v>
      </c>
      <c r="P37" s="12">
        <f t="shared" si="2"/>
        <v>26.007096000000004</v>
      </c>
    </row>
    <row r="38" spans="1:16" ht="30" customHeight="1" x14ac:dyDescent="0.2">
      <c r="A38" s="10">
        <v>31</v>
      </c>
      <c r="B38" s="11" t="s">
        <v>96</v>
      </c>
      <c r="C38" s="12">
        <v>3837</v>
      </c>
      <c r="D38" s="12">
        <v>9881.9</v>
      </c>
      <c r="E38" s="12">
        <v>507</v>
      </c>
      <c r="F38" s="12">
        <v>1926.1</v>
      </c>
      <c r="G38" s="12">
        <v>5</v>
      </c>
      <c r="H38" s="12">
        <v>68.91</v>
      </c>
      <c r="I38" s="12">
        <v>9</v>
      </c>
      <c r="J38" s="12">
        <v>9.9600000000000009</v>
      </c>
      <c r="K38" s="12">
        <v>0</v>
      </c>
      <c r="L38" s="12">
        <v>0</v>
      </c>
      <c r="M38" s="12">
        <f t="shared" si="0"/>
        <v>4358</v>
      </c>
      <c r="N38" s="12">
        <f t="shared" si="1"/>
        <v>11886.869999999999</v>
      </c>
      <c r="O38" s="12">
        <v>80000</v>
      </c>
      <c r="P38" s="12">
        <f t="shared" si="2"/>
        <v>14.858587500000001</v>
      </c>
    </row>
    <row r="39" spans="1:16" ht="30" customHeight="1" x14ac:dyDescent="0.2">
      <c r="A39" s="10">
        <v>32</v>
      </c>
      <c r="B39" s="11" t="s">
        <v>97</v>
      </c>
      <c r="C39" s="12">
        <v>11203</v>
      </c>
      <c r="D39" s="12">
        <v>34602.22</v>
      </c>
      <c r="E39" s="12">
        <v>701</v>
      </c>
      <c r="F39" s="12">
        <v>20397.29</v>
      </c>
      <c r="G39" s="12">
        <v>27</v>
      </c>
      <c r="H39" s="12">
        <v>2021.37</v>
      </c>
      <c r="I39" s="12">
        <v>31</v>
      </c>
      <c r="J39" s="12">
        <v>153.03</v>
      </c>
      <c r="K39" s="12">
        <v>7</v>
      </c>
      <c r="L39" s="12">
        <v>652.48</v>
      </c>
      <c r="M39" s="12">
        <f t="shared" si="0"/>
        <v>11969</v>
      </c>
      <c r="N39" s="12">
        <f t="shared" si="1"/>
        <v>57826.390000000007</v>
      </c>
      <c r="O39" s="12">
        <v>203000</v>
      </c>
      <c r="P39" s="12">
        <f t="shared" si="2"/>
        <v>28.485906403940891</v>
      </c>
    </row>
    <row r="40" spans="1:16" ht="30" customHeight="1" x14ac:dyDescent="0.2">
      <c r="A40" s="16">
        <v>33</v>
      </c>
      <c r="B40" s="17" t="s">
        <v>98</v>
      </c>
      <c r="C40" s="12">
        <v>13361</v>
      </c>
      <c r="D40" s="12">
        <v>139281.40999999997</v>
      </c>
      <c r="E40" s="12">
        <v>2741</v>
      </c>
      <c r="F40" s="12">
        <v>212288.11000000002</v>
      </c>
      <c r="G40" s="12">
        <v>512</v>
      </c>
      <c r="H40" s="12">
        <v>95518.140000000014</v>
      </c>
      <c r="I40" s="12">
        <v>70</v>
      </c>
      <c r="J40" s="12">
        <v>779.27</v>
      </c>
      <c r="K40" s="12">
        <v>58</v>
      </c>
      <c r="L40" s="12">
        <v>4782.7199999999993</v>
      </c>
      <c r="M40" s="12">
        <f t="shared" si="0"/>
        <v>16742</v>
      </c>
      <c r="N40" s="12">
        <f t="shared" si="1"/>
        <v>452649.65</v>
      </c>
      <c r="O40" s="12">
        <v>1470000</v>
      </c>
      <c r="P40" s="12">
        <f t="shared" si="2"/>
        <v>30.792493197278912</v>
      </c>
    </row>
    <row r="41" spans="1:16" ht="30" customHeight="1" x14ac:dyDescent="0.2">
      <c r="A41" s="16">
        <v>34</v>
      </c>
      <c r="B41" s="17" t="s">
        <v>99</v>
      </c>
      <c r="C41" s="12">
        <v>15319</v>
      </c>
      <c r="D41" s="12">
        <v>13074.82</v>
      </c>
      <c r="E41" s="12">
        <v>208</v>
      </c>
      <c r="F41" s="12">
        <v>7579.8</v>
      </c>
      <c r="G41" s="12">
        <v>12</v>
      </c>
      <c r="H41" s="12">
        <v>1533.3700000000001</v>
      </c>
      <c r="I41" s="12">
        <v>26</v>
      </c>
      <c r="J41" s="12">
        <v>51</v>
      </c>
      <c r="K41" s="12">
        <v>3</v>
      </c>
      <c r="L41" s="12">
        <v>3.8</v>
      </c>
      <c r="M41" s="12">
        <f t="shared" si="0"/>
        <v>15568</v>
      </c>
      <c r="N41" s="12">
        <f t="shared" si="1"/>
        <v>22242.789999999997</v>
      </c>
      <c r="O41" s="12">
        <v>50000</v>
      </c>
      <c r="P41" s="12">
        <f t="shared" si="2"/>
        <v>44.485579999999992</v>
      </c>
    </row>
    <row r="42" spans="1:16" ht="30" customHeight="1" x14ac:dyDescent="0.2">
      <c r="A42" s="16">
        <v>35</v>
      </c>
      <c r="B42" s="17" t="s">
        <v>100</v>
      </c>
      <c r="C42" s="12">
        <v>1721</v>
      </c>
      <c r="D42" s="12">
        <v>6704.5899999999992</v>
      </c>
      <c r="E42" s="12">
        <v>113</v>
      </c>
      <c r="F42" s="12">
        <v>3409.86</v>
      </c>
      <c r="G42" s="12">
        <v>2</v>
      </c>
      <c r="H42" s="12">
        <v>143.01</v>
      </c>
      <c r="I42" s="12">
        <v>5</v>
      </c>
      <c r="J42" s="12">
        <v>1</v>
      </c>
      <c r="K42" s="12">
        <v>0</v>
      </c>
      <c r="L42" s="12">
        <v>0</v>
      </c>
      <c r="M42" s="12">
        <f t="shared" si="0"/>
        <v>1841</v>
      </c>
      <c r="N42" s="12">
        <f t="shared" si="1"/>
        <v>10258.459999999999</v>
      </c>
      <c r="O42" s="12">
        <v>12400</v>
      </c>
      <c r="P42" s="12">
        <f t="shared" si="2"/>
        <v>82.729516129032248</v>
      </c>
    </row>
    <row r="43" spans="1:16" ht="30" customHeight="1" x14ac:dyDescent="0.2">
      <c r="A43" s="16">
        <v>36</v>
      </c>
      <c r="B43" s="17" t="s">
        <v>101</v>
      </c>
      <c r="C43" s="12">
        <v>2626</v>
      </c>
      <c r="D43" s="12">
        <v>13033.4</v>
      </c>
      <c r="E43" s="12">
        <v>301</v>
      </c>
      <c r="F43" s="12">
        <v>11791.64</v>
      </c>
      <c r="G43" s="12">
        <v>28</v>
      </c>
      <c r="H43" s="12">
        <v>2055.9499999999998</v>
      </c>
      <c r="I43" s="12">
        <v>19</v>
      </c>
      <c r="J43" s="12">
        <v>72</v>
      </c>
      <c r="K43" s="12">
        <v>1</v>
      </c>
      <c r="L43" s="12">
        <v>0.28000000000000003</v>
      </c>
      <c r="M43" s="12">
        <f t="shared" si="0"/>
        <v>2975</v>
      </c>
      <c r="N43" s="12">
        <f t="shared" si="1"/>
        <v>26953.27</v>
      </c>
      <c r="O43" s="12">
        <v>55200</v>
      </c>
      <c r="P43" s="12">
        <f t="shared" si="2"/>
        <v>48.82838768115942</v>
      </c>
    </row>
    <row r="44" spans="1:16" ht="30" customHeight="1" x14ac:dyDescent="0.2">
      <c r="A44" s="30"/>
      <c r="B44" s="31" t="s">
        <v>102</v>
      </c>
      <c r="C44" s="32">
        <f>SUM(C8:C43)</f>
        <v>260808</v>
      </c>
      <c r="D44" s="32">
        <f t="shared" ref="D44:L44" si="3">SUM(D8:D43)</f>
        <v>1802471.0377314</v>
      </c>
      <c r="E44" s="32">
        <f t="shared" si="3"/>
        <v>43705</v>
      </c>
      <c r="F44" s="32">
        <f t="shared" si="3"/>
        <v>2528025.553913448</v>
      </c>
      <c r="G44" s="32">
        <f t="shared" si="3"/>
        <v>12542</v>
      </c>
      <c r="H44" s="32">
        <f t="shared" si="3"/>
        <v>1644472.3131218832</v>
      </c>
      <c r="I44" s="32">
        <f t="shared" si="3"/>
        <v>894</v>
      </c>
      <c r="J44" s="32">
        <f t="shared" si="3"/>
        <v>12567.52</v>
      </c>
      <c r="K44" s="32">
        <f t="shared" si="3"/>
        <v>1055</v>
      </c>
      <c r="L44" s="32">
        <f t="shared" si="3"/>
        <v>139916.42999999996</v>
      </c>
      <c r="M44" s="33">
        <f t="shared" si="0"/>
        <v>319004</v>
      </c>
      <c r="N44" s="33">
        <f t="shared" si="0"/>
        <v>6127452.8547667302</v>
      </c>
      <c r="O44" s="33">
        <f>SUM(O8:O43)</f>
        <v>24913774.889999997</v>
      </c>
      <c r="P44" s="33">
        <f>N44*100/O44</f>
        <v>24.594638435246498</v>
      </c>
    </row>
    <row r="45" spans="1:16" x14ac:dyDescent="0.2">
      <c r="P45" s="26"/>
    </row>
    <row r="46" spans="1:16" x14ac:dyDescent="0.2">
      <c r="C46" s="34"/>
    </row>
    <row r="47" spans="1:16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mergeCells count="11">
    <mergeCell ref="M4:P5"/>
    <mergeCell ref="A1:P1"/>
    <mergeCell ref="A2:P2"/>
    <mergeCell ref="C3:L3"/>
    <mergeCell ref="A4:A6"/>
    <mergeCell ref="B4:B6"/>
    <mergeCell ref="C4:D5"/>
    <mergeCell ref="E4:F5"/>
    <mergeCell ref="G4:H5"/>
    <mergeCell ref="I4:J5"/>
    <mergeCell ref="K4:L5"/>
  </mergeCells>
  <printOptions horizontalCentered="1" verticalCentered="1"/>
  <pageMargins left="0.51181102362204722" right="0.51181102362204722" top="0.98425196850393704" bottom="0.23622047244094491" header="0.23622047244094491" footer="0.23622047244094491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Bankwise</vt:lpstr>
      <vt:lpstr>Districtwise</vt:lpstr>
      <vt:lpstr>Bankwise!Print_Area</vt:lpstr>
      <vt:lpstr>Districtwise!Print_Area</vt:lpstr>
      <vt:lpstr>Bankwise!Print_Titles</vt:lpstr>
      <vt:lpstr>Districtwise!Print_Titles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SLBC - MAHARASHTRA | BOM</cp:lastModifiedBy>
  <cp:lastPrinted>2021-08-10T15:31:45Z</cp:lastPrinted>
  <dcterms:created xsi:type="dcterms:W3CDTF">2021-05-20T06:26:14Z</dcterms:created>
  <dcterms:modified xsi:type="dcterms:W3CDTF">2021-08-10T15:31:46Z</dcterms:modified>
</cp:coreProperties>
</file>