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st wise" sheetId="1" r:id="rId1"/>
    <sheet name="Bank wise" sheetId="2" r:id="rId2"/>
    <sheet name="agency wise" sheetId="3" r:id="rId3"/>
  </sheets>
  <definedNames>
    <definedName name="_xlnm.Print_Titles" localSheetId="2">'agency wise'!$A:$B</definedName>
  </definedNames>
  <calcPr fullCalcOnLoad="1"/>
</workbook>
</file>

<file path=xl/sharedStrings.xml><?xml version="1.0" encoding="utf-8"?>
<sst xmlns="http://schemas.openxmlformats.org/spreadsheetml/2006/main" count="231" uniqueCount="124">
  <si>
    <t>Targets and Achievements under  Annual Credit Plan for the Year 2012-2013</t>
  </si>
  <si>
    <t xml:space="preserve">District wise Position as on 30.09.12  </t>
  </si>
  <si>
    <t>Rs in Lakh</t>
  </si>
  <si>
    <t>Sr. No</t>
  </si>
  <si>
    <t>District</t>
  </si>
  <si>
    <t>AGRI. &amp; ALLIED</t>
  </si>
  <si>
    <t>Of Which Crop Loan</t>
  </si>
  <si>
    <t>NFS TOTAL</t>
  </si>
  <si>
    <t>OPS TOTAL</t>
  </si>
  <si>
    <t>NFS OPS TOTAL</t>
  </si>
  <si>
    <t>TOTAL PRIORITY</t>
  </si>
  <si>
    <t>NPS TOTAL</t>
  </si>
  <si>
    <t>TOTAL PLAN</t>
  </si>
  <si>
    <t>WORK CODE</t>
  </si>
  <si>
    <t>Target</t>
  </si>
  <si>
    <t>Achmnt</t>
  </si>
  <si>
    <t>%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</si>
  <si>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</si>
  <si>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</si>
  <si>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</si>
  <si>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</si>
  <si>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</si>
  <si>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</si>
  <si>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</si>
  <si>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</si>
  <si>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</si>
  <si>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</si>
  <si>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</si>
  <si>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</si>
  <si>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</si>
  <si>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</si>
  <si>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</si>
  <si>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</si>
  <si>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</si>
  <si>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</si>
  <si>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</si>
  <si>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</si>
  <si>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</si>
  <si>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</si>
  <si>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</si>
  <si>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</si>
  <si>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</si>
  <si>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</si>
  <si>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</si>
  <si>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</si>
  <si>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</si>
  <si>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</si>
  <si>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</si>
  <si>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</si>
  <si>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</si>
  <si>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Total</t>
  </si>
  <si>
    <t>SR 
No</t>
  </si>
  <si>
    <t>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</si>
  <si>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</si>
  <si>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</si>
  <si>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</si>
  <si>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</si>
  <si>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</si>
  <si>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</si>
  <si>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</si>
  <si>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</si>
  <si>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</si>
  <si>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</si>
  <si>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</si>
  <si>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</si>
  <si>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</si>
  <si>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</si>
  <si>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</si>
  <si>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</si>
  <si>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</si>
  <si>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</si>
  <si>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</si>
  <si>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</si>
  <si>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</si>
  <si>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</si>
  <si>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</si>
  <si>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</si>
  <si>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</si>
  <si>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</si>
  <si>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</si>
  <si>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</si>
  <si>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</si>
  <si>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</si>
  <si>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</si>
  <si>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</si>
  <si>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</si>
  <si>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</si>
  <si>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</si>
  <si>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</si>
  <si>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</si>
  <si>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</si>
  <si>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</si>
  <si>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</si>
  <si>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</si>
  <si>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</si>
  <si>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</si>
  <si>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</si>
  <si>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</si>
  <si>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</si>
  <si>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J &amp; K Bank</t>
  </si>
  <si>
    <t>Catholic Syrian Bank</t>
  </si>
  <si>
    <t>State Bank of Patiala</t>
  </si>
  <si>
    <t>Development Credit Bank</t>
  </si>
  <si>
    <t>State Bank of Mysore</t>
  </si>
  <si>
    <t>City Union</t>
  </si>
  <si>
    <t>Karur Vysya</t>
  </si>
  <si>
    <t>IndusInd</t>
  </si>
  <si>
    <t>Yes Bank</t>
  </si>
  <si>
    <t>Agency wise and Sector wise Disbursementunder ACP 2012-13 as on 30.09.2012 for Maharashtra State</t>
  </si>
  <si>
    <t>Rs. in lakh</t>
  </si>
  <si>
    <t>Sr. No.</t>
  </si>
  <si>
    <t>Total Agriculture</t>
  </si>
  <si>
    <t>of wbich Crop Loan</t>
  </si>
  <si>
    <t>NFS</t>
  </si>
  <si>
    <t>OPS</t>
  </si>
  <si>
    <t>Total Priority</t>
  </si>
  <si>
    <t>Non Priority</t>
  </si>
  <si>
    <t>Total Plan</t>
  </si>
  <si>
    <t>SCBs</t>
  </si>
  <si>
    <t>RRBs</t>
  </si>
  <si>
    <t>Coop</t>
  </si>
  <si>
    <t xml:space="preserve">Total </t>
  </si>
  <si>
    <t>Rs. In Lakh</t>
  </si>
  <si>
    <t xml:space="preserve">Bank wise Position as on 30.09.12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</si>
</sst>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0"/>
    <numFmt numFmtId="171" formatCode="0.00000000"/>
    <numFmt numFmtId="172" formatCode="dd/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2" xfId="0" applyNumberFormat="1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 shrinkToFit="1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1" fontId="22" fillId="0" borderId="10" xfId="0" applyNumberFormat="1" applyFont="1" applyFill="1" applyBorder="1" applyAlignment="1" applyProtection="1">
      <alignment vertical="center"/>
      <protection hidden="1"/>
    </xf>
    <xf numFmtId="1" fontId="22" fillId="0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/>
    </xf>
    <xf numFmtId="0" fontId="21" fillId="0" borderId="0" xfId="0" applyFont="1" applyAlignment="1" applyProtection="1">
      <alignment horizontal="right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1" fontId="22" fillId="22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22" fillId="22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 locked="0"/>
    </xf>
    <xf numFmtId="0" fontId="0" fillId="0" borderId="15" xfId="0" applyBorder="1" applyAlignment="1" applyProtection="1">
      <alignment vertical="center"/>
      <protection locked="0"/>
    </xf>
    <xf numFmtId="0" fontId="22" fillId="22" borderId="10" xfId="0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2" fontId="20" fillId="0" borderId="0" xfId="0" applyNumberFormat="1" applyFont="1" applyAlignment="1">
      <alignment vertical="center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1" fillId="24" borderId="18" xfId="0" applyFont="1" applyFill="1" applyBorder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1" fontId="23" fillId="0" borderId="10" xfId="0" applyNumberFormat="1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horizontal="center"/>
      <protection hidden="1"/>
    </xf>
    <xf numFmtId="0" fontId="22" fillId="22" borderId="15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5" xfId="0" applyFont="1" applyFill="1" applyBorder="1" applyAlignment="1" applyProtection="1">
      <alignment horizontal="left" vertical="center"/>
      <protection hidden="1"/>
    </xf>
    <xf numFmtId="1" fontId="22" fillId="4" borderId="10" xfId="0" applyNumberFormat="1" applyFont="1" applyFill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22" fillId="22" borderId="10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22" fillId="4" borderId="15" xfId="0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1" fontId="22" fillId="0" borderId="10" xfId="0" applyNumberFormat="1" applyFont="1" applyBorder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5.421875" style="3" customWidth="1"/>
    <col min="2" max="2" width="14.421875" style="3" bestFit="1" customWidth="1"/>
    <col min="3" max="4" width="9.7109375" style="3" customWidth="1"/>
    <col min="5" max="5" width="5.7109375" style="3" customWidth="1"/>
    <col min="6" max="7" width="8.7109375" style="3" customWidth="1"/>
    <col min="8" max="8" width="5.7109375" style="3" customWidth="1"/>
    <col min="9" max="10" width="9.7109375" style="3" customWidth="1"/>
    <col min="11" max="11" width="5.7109375" style="3" customWidth="1"/>
    <col min="12" max="13" width="9.7109375" style="3" customWidth="1"/>
    <col min="14" max="14" width="5.7109375" style="3" customWidth="1"/>
    <col min="15" max="15" width="10.7109375" style="3" hidden="1" customWidth="1"/>
    <col min="16" max="17" width="10.7109375" style="3" customWidth="1"/>
    <col min="18" max="18" width="5.7109375" style="3" customWidth="1"/>
    <col min="19" max="20" width="9.7109375" style="3" customWidth="1"/>
    <col min="21" max="21" width="5.7109375" style="3" customWidth="1"/>
    <col min="22" max="23" width="10.7109375" style="3" customWidth="1"/>
    <col min="24" max="24" width="5.7109375" style="3" customWidth="1"/>
    <col min="25" max="25" width="0" style="3" hidden="1" customWidth="1"/>
    <col min="26" max="16384" width="9.140625" style="3" customWidth="1"/>
  </cols>
  <sheetData>
    <row r="1" spans="1:25" s="1" customFormat="1" ht="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2"/>
      <c r="Y1" s="2"/>
    </row>
    <row r="2" spans="1:25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"/>
      <c r="Y2" s="2"/>
    </row>
    <row r="3" spans="1:25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 t="s">
        <v>2</v>
      </c>
      <c r="W3" s="40"/>
      <c r="X3" s="2"/>
      <c r="Y3" s="2"/>
    </row>
    <row r="4" spans="1:25" ht="12.75" customHeight="1">
      <c r="A4" s="32" t="s">
        <v>3</v>
      </c>
      <c r="B4" s="32" t="s">
        <v>4</v>
      </c>
      <c r="C4" s="32" t="s">
        <v>5</v>
      </c>
      <c r="D4" s="41"/>
      <c r="E4" s="41"/>
      <c r="F4" s="32" t="s">
        <v>6</v>
      </c>
      <c r="G4" s="41"/>
      <c r="H4" s="41"/>
      <c r="I4" s="32" t="s">
        <v>7</v>
      </c>
      <c r="J4" s="41"/>
      <c r="K4" s="41"/>
      <c r="L4" s="32" t="s">
        <v>8</v>
      </c>
      <c r="M4" s="41"/>
      <c r="N4" s="41"/>
      <c r="O4" s="32" t="s">
        <v>9</v>
      </c>
      <c r="P4" s="32" t="s">
        <v>10</v>
      </c>
      <c r="Q4" s="41"/>
      <c r="R4" s="41"/>
      <c r="S4" s="32" t="s">
        <v>11</v>
      </c>
      <c r="T4" s="41"/>
      <c r="U4" s="41"/>
      <c r="V4" s="32" t="s">
        <v>12</v>
      </c>
      <c r="W4" s="41"/>
      <c r="X4" s="41"/>
      <c r="Y4" s="33" t="s">
        <v>13</v>
      </c>
    </row>
    <row r="5" spans="1:25" ht="12.75">
      <c r="A5" s="32"/>
      <c r="B5" s="3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2"/>
      <c r="P5" s="41"/>
      <c r="Q5" s="41"/>
      <c r="R5" s="41"/>
      <c r="S5" s="41"/>
      <c r="T5" s="41"/>
      <c r="U5" s="41"/>
      <c r="V5" s="41"/>
      <c r="W5" s="41"/>
      <c r="X5" s="41"/>
      <c r="Y5" s="34"/>
    </row>
    <row r="6" spans="1:25" ht="23.25" customHeight="1">
      <c r="A6" s="32"/>
      <c r="B6" s="32"/>
      <c r="C6" s="4" t="s">
        <v>14</v>
      </c>
      <c r="D6" s="4" t="s">
        <v>15</v>
      </c>
      <c r="E6" s="4" t="s">
        <v>16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/>
      <c r="P6" s="4" t="s">
        <v>14</v>
      </c>
      <c r="Q6" s="4" t="s">
        <v>15</v>
      </c>
      <c r="R6" s="4" t="s">
        <v>16</v>
      </c>
      <c r="S6" s="4" t="s">
        <v>14</v>
      </c>
      <c r="T6" s="4" t="s">
        <v>15</v>
      </c>
      <c r="U6" s="4" t="s">
        <v>16</v>
      </c>
      <c r="V6" s="4" t="s">
        <v>14</v>
      </c>
      <c r="W6" s="4" t="s">
        <v>15</v>
      </c>
      <c r="X6" s="4" t="s">
        <v>16</v>
      </c>
      <c r="Y6" s="5"/>
    </row>
    <row r="7" spans="1:25" ht="18.75" customHeight="1">
      <c r="A7" s="6">
        <v>1</v>
      </c>
      <c r="B7" s="7" t="s">
        <v>17</v>
      </c>
      <c r="C7" s="8">
        <v>283079</v>
      </c>
      <c r="D7" s="8">
        <v>88887.33</v>
      </c>
      <c r="E7" s="8">
        <f aca="true" t="shared" si="0" ref="E7:E40">D7*100/C7</f>
        <v>31.400185107337528</v>
      </c>
      <c r="F7" s="8">
        <v>161012</v>
      </c>
      <c r="G7" s="8">
        <v>78112.08</v>
      </c>
      <c r="H7" s="8">
        <f aca="true" t="shared" si="1" ref="H7:H40">G7*100/F7</f>
        <v>48.513203984796164</v>
      </c>
      <c r="I7" s="8">
        <v>37465</v>
      </c>
      <c r="J7" s="8">
        <v>6562.26</v>
      </c>
      <c r="K7" s="8">
        <f aca="true" t="shared" si="2" ref="K7:K40">J7*100/I7</f>
        <v>17.51570799412785</v>
      </c>
      <c r="L7" s="8">
        <v>79456</v>
      </c>
      <c r="M7" s="8">
        <v>13625.5</v>
      </c>
      <c r="N7" s="8">
        <f aca="true" t="shared" si="3" ref="N7:N40">M7*100/L7</f>
        <v>17.14848469593234</v>
      </c>
      <c r="O7" s="8"/>
      <c r="P7" s="8">
        <f aca="true" t="shared" si="4" ref="P7:P39">C7+I7+L7</f>
        <v>400000</v>
      </c>
      <c r="Q7" s="8">
        <f aca="true" t="shared" si="5" ref="Q7:Q39">D7+J7+M7</f>
        <v>109075.09</v>
      </c>
      <c r="R7" s="8">
        <f aca="true" t="shared" si="6" ref="R7:R40">Q7*100/P7</f>
        <v>27.2687725</v>
      </c>
      <c r="S7" s="8">
        <v>123929</v>
      </c>
      <c r="T7" s="8">
        <v>26342.06</v>
      </c>
      <c r="U7" s="8">
        <f aca="true" t="shared" si="7" ref="U7:U40">T7*100/S7</f>
        <v>21.25576741521355</v>
      </c>
      <c r="V7" s="8">
        <f aca="true" t="shared" si="8" ref="V7:V39">P7+S7</f>
        <v>523929</v>
      </c>
      <c r="W7" s="8">
        <f aca="true" t="shared" si="9" ref="W7:W39">Q7+T7</f>
        <v>135417.15</v>
      </c>
      <c r="X7" s="8">
        <f aca="true" t="shared" si="10" ref="X7:X40">W7*100/V7</f>
        <v>25.846469655239545</v>
      </c>
      <c r="Y7" s="9">
        <v>0</v>
      </c>
    </row>
    <row r="8" spans="1:25" ht="18.75" customHeight="1">
      <c r="A8" s="6">
        <v>2</v>
      </c>
      <c r="B8" s="7" t="s">
        <v>18</v>
      </c>
      <c r="C8" s="8">
        <v>75774</v>
      </c>
      <c r="D8" s="8">
        <v>41357.4</v>
      </c>
      <c r="E8" s="8">
        <f t="shared" si="0"/>
        <v>54.57993507007681</v>
      </c>
      <c r="F8" s="8">
        <v>48702</v>
      </c>
      <c r="G8" s="8">
        <v>38252.22</v>
      </c>
      <c r="H8" s="8">
        <f t="shared" si="1"/>
        <v>78.5434273746458</v>
      </c>
      <c r="I8" s="8">
        <v>8425</v>
      </c>
      <c r="J8" s="8">
        <v>2259.65</v>
      </c>
      <c r="K8" s="8">
        <f t="shared" si="2"/>
        <v>26.820771513353115</v>
      </c>
      <c r="L8" s="8">
        <v>21708</v>
      </c>
      <c r="M8" s="8">
        <v>8695.52</v>
      </c>
      <c r="N8" s="8">
        <f t="shared" si="3"/>
        <v>40.05675327068362</v>
      </c>
      <c r="O8" s="8"/>
      <c r="P8" s="8">
        <f t="shared" si="4"/>
        <v>105907</v>
      </c>
      <c r="Q8" s="8">
        <f t="shared" si="5"/>
        <v>52312.57000000001</v>
      </c>
      <c r="R8" s="8">
        <f t="shared" si="6"/>
        <v>49.3948180951212</v>
      </c>
      <c r="S8" s="8">
        <v>10238</v>
      </c>
      <c r="T8" s="8">
        <v>20124.35</v>
      </c>
      <c r="U8" s="8">
        <f t="shared" si="7"/>
        <v>196.56524711857782</v>
      </c>
      <c r="V8" s="8">
        <f t="shared" si="8"/>
        <v>116145</v>
      </c>
      <c r="W8" s="8">
        <f t="shared" si="9"/>
        <v>72436.92000000001</v>
      </c>
      <c r="X8" s="8">
        <f t="shared" si="10"/>
        <v>62.3676611132636</v>
      </c>
      <c r="Y8" s="9">
        <v>8.2</v>
      </c>
    </row>
    <row r="9" spans="1:25" ht="18.75" customHeight="1">
      <c r="A9" s="6">
        <v>3</v>
      </c>
      <c r="B9" s="7" t="s">
        <v>19</v>
      </c>
      <c r="C9" s="8">
        <v>124803.09352512284</v>
      </c>
      <c r="D9" s="8">
        <v>31952.55</v>
      </c>
      <c r="E9" s="8">
        <f t="shared" si="0"/>
        <v>25.60237017968466</v>
      </c>
      <c r="F9" s="8">
        <v>95013</v>
      </c>
      <c r="G9" s="8">
        <v>29436.37</v>
      </c>
      <c r="H9" s="8">
        <f t="shared" si="1"/>
        <v>30.981413069790456</v>
      </c>
      <c r="I9" s="8">
        <v>2762</v>
      </c>
      <c r="J9" s="8">
        <v>938.09</v>
      </c>
      <c r="K9" s="8">
        <f t="shared" si="2"/>
        <v>33.96415640839971</v>
      </c>
      <c r="L9" s="8">
        <v>26532</v>
      </c>
      <c r="M9" s="8">
        <v>16785.3</v>
      </c>
      <c r="N9" s="8">
        <f t="shared" si="3"/>
        <v>63.26436001809136</v>
      </c>
      <c r="O9" s="8"/>
      <c r="P9" s="8">
        <f t="shared" si="4"/>
        <v>154097.09352512285</v>
      </c>
      <c r="Q9" s="8">
        <f t="shared" si="5"/>
        <v>49675.94</v>
      </c>
      <c r="R9" s="8">
        <f t="shared" si="6"/>
        <v>32.23677933412884</v>
      </c>
      <c r="S9" s="8">
        <v>13713</v>
      </c>
      <c r="T9" s="8">
        <v>9143.28</v>
      </c>
      <c r="U9" s="8">
        <f t="shared" si="7"/>
        <v>66.67600087508202</v>
      </c>
      <c r="V9" s="8">
        <f t="shared" si="8"/>
        <v>167810.09352512285</v>
      </c>
      <c r="W9" s="8">
        <f t="shared" si="9"/>
        <v>58819.22</v>
      </c>
      <c r="X9" s="8">
        <f t="shared" si="10"/>
        <v>35.05106204543898</v>
      </c>
      <c r="Y9" s="9">
        <v>0</v>
      </c>
    </row>
    <row r="10" spans="1:25" ht="18.75" customHeight="1">
      <c r="A10" s="6">
        <v>4</v>
      </c>
      <c r="B10" s="7" t="s">
        <v>20</v>
      </c>
      <c r="C10" s="8">
        <v>116966.79</v>
      </c>
      <c r="D10" s="8">
        <v>65360.21</v>
      </c>
      <c r="E10" s="8">
        <f t="shared" si="0"/>
        <v>55.87928847153966</v>
      </c>
      <c r="F10" s="8">
        <v>62977.24</v>
      </c>
      <c r="G10" s="8">
        <v>47358.26</v>
      </c>
      <c r="H10" s="8">
        <f t="shared" si="1"/>
        <v>75.19900840367092</v>
      </c>
      <c r="I10" s="8">
        <v>66105.5</v>
      </c>
      <c r="J10" s="8">
        <v>52899.12</v>
      </c>
      <c r="K10" s="8">
        <f t="shared" si="2"/>
        <v>80.02226743614374</v>
      </c>
      <c r="L10" s="8">
        <v>66855.9</v>
      </c>
      <c r="M10" s="8">
        <v>98474.13</v>
      </c>
      <c r="N10" s="8">
        <f t="shared" si="3"/>
        <v>147.29310352564244</v>
      </c>
      <c r="O10" s="8"/>
      <c r="P10" s="8">
        <f t="shared" si="4"/>
        <v>249928.18999999997</v>
      </c>
      <c r="Q10" s="8">
        <f t="shared" si="5"/>
        <v>216733.46</v>
      </c>
      <c r="R10" s="8">
        <f t="shared" si="6"/>
        <v>86.71829296247054</v>
      </c>
      <c r="S10" s="8">
        <v>53848.1</v>
      </c>
      <c r="T10" s="8">
        <v>160470.46</v>
      </c>
      <c r="U10" s="8">
        <f t="shared" si="7"/>
        <v>298.0057977904513</v>
      </c>
      <c r="V10" s="8">
        <f t="shared" si="8"/>
        <v>303776.29</v>
      </c>
      <c r="W10" s="8">
        <f t="shared" si="9"/>
        <v>377203.92</v>
      </c>
      <c r="X10" s="8">
        <f t="shared" si="10"/>
        <v>124.17161326185135</v>
      </c>
      <c r="Y10" s="9">
        <v>0</v>
      </c>
    </row>
    <row r="11" spans="1:25" ht="18.75" customHeight="1">
      <c r="A11" s="6">
        <v>5</v>
      </c>
      <c r="B11" s="7" t="s">
        <v>21</v>
      </c>
      <c r="C11" s="8">
        <v>106241</v>
      </c>
      <c r="D11" s="8">
        <v>79597.84</v>
      </c>
      <c r="E11" s="8">
        <f t="shared" si="0"/>
        <v>74.92196044841445</v>
      </c>
      <c r="F11" s="8">
        <v>86200</v>
      </c>
      <c r="G11" s="8">
        <v>74942.63</v>
      </c>
      <c r="H11" s="8">
        <f t="shared" si="1"/>
        <v>86.9404060324826</v>
      </c>
      <c r="I11" s="8">
        <v>3299</v>
      </c>
      <c r="J11" s="8">
        <v>1586.73</v>
      </c>
      <c r="K11" s="8">
        <f t="shared" si="2"/>
        <v>48.09730221279175</v>
      </c>
      <c r="L11" s="8">
        <v>23010</v>
      </c>
      <c r="M11" s="8">
        <v>16380.43</v>
      </c>
      <c r="N11" s="8">
        <f t="shared" si="3"/>
        <v>71.1883094306823</v>
      </c>
      <c r="O11" s="8"/>
      <c r="P11" s="8">
        <f t="shared" si="4"/>
        <v>132550</v>
      </c>
      <c r="Q11" s="8">
        <f t="shared" si="5"/>
        <v>97564.99999999999</v>
      </c>
      <c r="R11" s="8">
        <f t="shared" si="6"/>
        <v>73.60618634477554</v>
      </c>
      <c r="S11" s="8">
        <v>0</v>
      </c>
      <c r="T11" s="8">
        <v>4632.03</v>
      </c>
      <c r="U11" s="10" t="e">
        <f t="shared" si="7"/>
        <v>#DIV/0!</v>
      </c>
      <c r="V11" s="8">
        <f t="shared" si="8"/>
        <v>132550</v>
      </c>
      <c r="W11" s="8">
        <f t="shared" si="9"/>
        <v>102197.02999999998</v>
      </c>
      <c r="X11" s="8">
        <f t="shared" si="10"/>
        <v>77.1007393436439</v>
      </c>
      <c r="Y11" s="9">
        <v>0</v>
      </c>
    </row>
    <row r="12" spans="1:25" ht="18.75" customHeight="1">
      <c r="A12" s="6">
        <v>6</v>
      </c>
      <c r="B12" s="7" t="s">
        <v>22</v>
      </c>
      <c r="C12" s="8">
        <v>36600</v>
      </c>
      <c r="D12" s="8">
        <v>20155.4</v>
      </c>
      <c r="E12" s="8">
        <f t="shared" si="0"/>
        <v>55.06939890710382</v>
      </c>
      <c r="F12" s="8">
        <v>27000</v>
      </c>
      <c r="G12" s="8">
        <v>18936.25</v>
      </c>
      <c r="H12" s="8">
        <f t="shared" si="1"/>
        <v>70.13425925925925</v>
      </c>
      <c r="I12" s="8">
        <v>11950</v>
      </c>
      <c r="J12" s="8">
        <v>407.23</v>
      </c>
      <c r="K12" s="8">
        <f t="shared" si="2"/>
        <v>3.4077824267782426</v>
      </c>
      <c r="L12" s="8">
        <v>21050</v>
      </c>
      <c r="M12" s="8">
        <v>1790.83</v>
      </c>
      <c r="N12" s="8">
        <f t="shared" si="3"/>
        <v>8.50750593824228</v>
      </c>
      <c r="O12" s="8"/>
      <c r="P12" s="8">
        <f t="shared" si="4"/>
        <v>69600</v>
      </c>
      <c r="Q12" s="8">
        <f t="shared" si="5"/>
        <v>22353.46</v>
      </c>
      <c r="R12" s="8">
        <f t="shared" si="6"/>
        <v>32.117040229885056</v>
      </c>
      <c r="S12" s="8">
        <v>14150</v>
      </c>
      <c r="T12" s="8">
        <v>3499.99</v>
      </c>
      <c r="U12" s="8">
        <f t="shared" si="7"/>
        <v>24.734911660777385</v>
      </c>
      <c r="V12" s="8">
        <f t="shared" si="8"/>
        <v>83750</v>
      </c>
      <c r="W12" s="8">
        <f t="shared" si="9"/>
        <v>25853.449999999997</v>
      </c>
      <c r="X12" s="8">
        <f t="shared" si="10"/>
        <v>30.869791044776115</v>
      </c>
      <c r="Y12" s="9">
        <v>4.51</v>
      </c>
    </row>
    <row r="13" spans="1:25" ht="18.75" customHeight="1">
      <c r="A13" s="6">
        <v>7</v>
      </c>
      <c r="B13" s="7" t="s">
        <v>23</v>
      </c>
      <c r="C13" s="8">
        <v>88116</v>
      </c>
      <c r="D13" s="8">
        <v>58057.72</v>
      </c>
      <c r="E13" s="8">
        <f t="shared" si="0"/>
        <v>65.88782967905942</v>
      </c>
      <c r="F13" s="8">
        <v>67754</v>
      </c>
      <c r="G13" s="8">
        <v>51887.61</v>
      </c>
      <c r="H13" s="8">
        <f t="shared" si="1"/>
        <v>76.58235676122443</v>
      </c>
      <c r="I13" s="8">
        <v>3279</v>
      </c>
      <c r="J13" s="8">
        <v>2243.09</v>
      </c>
      <c r="K13" s="8">
        <f t="shared" si="2"/>
        <v>68.40774626410492</v>
      </c>
      <c r="L13" s="8">
        <v>12575</v>
      </c>
      <c r="M13" s="8">
        <v>14260.83</v>
      </c>
      <c r="N13" s="8">
        <f t="shared" si="3"/>
        <v>113.4062027833002</v>
      </c>
      <c r="O13" s="8"/>
      <c r="P13" s="8">
        <f t="shared" si="4"/>
        <v>103970</v>
      </c>
      <c r="Q13" s="8">
        <f t="shared" si="5"/>
        <v>74561.64</v>
      </c>
      <c r="R13" s="8">
        <f t="shared" si="6"/>
        <v>71.71457151101279</v>
      </c>
      <c r="S13" s="8">
        <v>6035</v>
      </c>
      <c r="T13" s="8">
        <v>13042.43</v>
      </c>
      <c r="U13" s="8">
        <f t="shared" si="7"/>
        <v>216.11317315658658</v>
      </c>
      <c r="V13" s="8">
        <f t="shared" si="8"/>
        <v>110005</v>
      </c>
      <c r="W13" s="8">
        <f t="shared" si="9"/>
        <v>87604.07</v>
      </c>
      <c r="X13" s="8">
        <f t="shared" si="10"/>
        <v>79.63644379800918</v>
      </c>
      <c r="Y13" s="9">
        <v>33.93</v>
      </c>
    </row>
    <row r="14" spans="1:25" ht="18.75" customHeight="1">
      <c r="A14" s="6">
        <v>8</v>
      </c>
      <c r="B14" s="7" t="s">
        <v>24</v>
      </c>
      <c r="C14" s="8">
        <v>54682</v>
      </c>
      <c r="D14" s="8">
        <v>30393.56</v>
      </c>
      <c r="E14" s="8">
        <f t="shared" si="0"/>
        <v>55.58238542847738</v>
      </c>
      <c r="F14" s="8">
        <v>38088</v>
      </c>
      <c r="G14" s="8">
        <v>27891.86</v>
      </c>
      <c r="H14" s="8">
        <f t="shared" si="1"/>
        <v>73.23004620877967</v>
      </c>
      <c r="I14" s="8">
        <v>3514</v>
      </c>
      <c r="J14" s="8">
        <v>1736.81</v>
      </c>
      <c r="K14" s="8">
        <f t="shared" si="2"/>
        <v>49.42544109277177</v>
      </c>
      <c r="L14" s="8">
        <v>49076</v>
      </c>
      <c r="M14" s="8">
        <v>6882.39</v>
      </c>
      <c r="N14" s="8">
        <f t="shared" si="3"/>
        <v>14.02394245659793</v>
      </c>
      <c r="O14" s="8"/>
      <c r="P14" s="8">
        <f t="shared" si="4"/>
        <v>107272</v>
      </c>
      <c r="Q14" s="8">
        <f t="shared" si="5"/>
        <v>39012.759999999995</v>
      </c>
      <c r="R14" s="8">
        <f t="shared" si="6"/>
        <v>36.36807368185546</v>
      </c>
      <c r="S14" s="8">
        <v>17744</v>
      </c>
      <c r="T14" s="8">
        <v>14564.47</v>
      </c>
      <c r="U14" s="8">
        <f t="shared" si="7"/>
        <v>82.08109783588819</v>
      </c>
      <c r="V14" s="8">
        <f t="shared" si="8"/>
        <v>125016</v>
      </c>
      <c r="W14" s="8">
        <f t="shared" si="9"/>
        <v>53577.229999999996</v>
      </c>
      <c r="X14" s="8">
        <f t="shared" si="10"/>
        <v>42.856298393805595</v>
      </c>
      <c r="Y14" s="9">
        <v>0</v>
      </c>
    </row>
    <row r="15" spans="1:25" ht="18.75" customHeight="1">
      <c r="A15" s="6">
        <v>9</v>
      </c>
      <c r="B15" s="7" t="s">
        <v>25</v>
      </c>
      <c r="C15" s="8">
        <v>75918.33482827834</v>
      </c>
      <c r="D15" s="8">
        <v>39978.48</v>
      </c>
      <c r="E15" s="8">
        <f t="shared" si="0"/>
        <v>52.659848362623286</v>
      </c>
      <c r="F15" s="8">
        <v>45931</v>
      </c>
      <c r="G15" s="8">
        <v>32663.51</v>
      </c>
      <c r="H15" s="8">
        <f t="shared" si="1"/>
        <v>71.11430188761403</v>
      </c>
      <c r="I15" s="8">
        <v>12567.27</v>
      </c>
      <c r="J15" s="8">
        <v>64178.3</v>
      </c>
      <c r="K15" s="8">
        <f t="shared" si="2"/>
        <v>510.6781345510998</v>
      </c>
      <c r="L15" s="8">
        <v>21759.6</v>
      </c>
      <c r="M15" s="8">
        <v>9028.18</v>
      </c>
      <c r="N15" s="8">
        <f t="shared" si="3"/>
        <v>41.49056048824427</v>
      </c>
      <c r="O15" s="8"/>
      <c r="P15" s="8">
        <f t="shared" si="4"/>
        <v>110245.20482827834</v>
      </c>
      <c r="Q15" s="8">
        <f t="shared" si="5"/>
        <v>113184.95999999999</v>
      </c>
      <c r="R15" s="8">
        <f t="shared" si="6"/>
        <v>102.6665605785764</v>
      </c>
      <c r="S15" s="8">
        <v>5802</v>
      </c>
      <c r="T15" s="8">
        <v>8118.67</v>
      </c>
      <c r="U15" s="8">
        <f t="shared" si="7"/>
        <v>139.9288176490865</v>
      </c>
      <c r="V15" s="8">
        <f t="shared" si="8"/>
        <v>116047.20482827834</v>
      </c>
      <c r="W15" s="8">
        <f t="shared" si="9"/>
        <v>121303.62999999999</v>
      </c>
      <c r="X15" s="8">
        <f t="shared" si="10"/>
        <v>104.52955776013725</v>
      </c>
      <c r="Y15" s="9">
        <v>0</v>
      </c>
    </row>
    <row r="16" spans="1:25" ht="18.75" customHeight="1">
      <c r="A16" s="6">
        <v>10</v>
      </c>
      <c r="B16" s="7" t="s">
        <v>26</v>
      </c>
      <c r="C16" s="8">
        <v>13620</v>
      </c>
      <c r="D16" s="8">
        <v>6117.15</v>
      </c>
      <c r="E16" s="8">
        <f t="shared" si="0"/>
        <v>44.91299559471366</v>
      </c>
      <c r="F16" s="8">
        <v>7875</v>
      </c>
      <c r="G16" s="8">
        <v>5837.32</v>
      </c>
      <c r="H16" s="8">
        <f t="shared" si="1"/>
        <v>74.12469841269842</v>
      </c>
      <c r="I16" s="8">
        <v>6245</v>
      </c>
      <c r="J16" s="8">
        <v>146.3</v>
      </c>
      <c r="K16" s="8">
        <f t="shared" si="2"/>
        <v>2.3426741393114496</v>
      </c>
      <c r="L16" s="8">
        <v>4591</v>
      </c>
      <c r="M16" s="8">
        <v>1713.46</v>
      </c>
      <c r="N16" s="8">
        <f t="shared" si="3"/>
        <v>37.32215203659334</v>
      </c>
      <c r="O16" s="8"/>
      <c r="P16" s="8">
        <f t="shared" si="4"/>
        <v>24456</v>
      </c>
      <c r="Q16" s="8">
        <f t="shared" si="5"/>
        <v>7976.910000000001</v>
      </c>
      <c r="R16" s="8">
        <f t="shared" si="6"/>
        <v>32.6173945044161</v>
      </c>
      <c r="S16" s="8">
        <v>2454</v>
      </c>
      <c r="T16" s="8">
        <v>5261.62</v>
      </c>
      <c r="U16" s="8">
        <f t="shared" si="7"/>
        <v>214.40994295028526</v>
      </c>
      <c r="V16" s="8">
        <f t="shared" si="8"/>
        <v>26910</v>
      </c>
      <c r="W16" s="8">
        <f t="shared" si="9"/>
        <v>13238.53</v>
      </c>
      <c r="X16" s="8">
        <f t="shared" si="10"/>
        <v>49.19557785209959</v>
      </c>
      <c r="Y16" s="9">
        <v>0</v>
      </c>
    </row>
    <row r="17" spans="1:25" ht="18.75" customHeight="1">
      <c r="A17" s="6">
        <v>11</v>
      </c>
      <c r="B17" s="7" t="s">
        <v>27</v>
      </c>
      <c r="C17" s="8">
        <v>22821</v>
      </c>
      <c r="D17" s="8">
        <v>7260.46</v>
      </c>
      <c r="E17" s="8">
        <f t="shared" si="0"/>
        <v>31.81481968362473</v>
      </c>
      <c r="F17" s="8">
        <v>15705.49</v>
      </c>
      <c r="G17" s="8">
        <v>4996.36</v>
      </c>
      <c r="H17" s="8">
        <f t="shared" si="1"/>
        <v>31.812824687418217</v>
      </c>
      <c r="I17" s="8">
        <v>5721.19</v>
      </c>
      <c r="J17" s="8">
        <v>1364.66</v>
      </c>
      <c r="K17" s="8">
        <f t="shared" si="2"/>
        <v>23.852729939051144</v>
      </c>
      <c r="L17" s="8">
        <v>7128.58</v>
      </c>
      <c r="M17" s="8">
        <v>3995.28</v>
      </c>
      <c r="N17" s="8">
        <f t="shared" si="3"/>
        <v>56.045944634134706</v>
      </c>
      <c r="O17" s="8"/>
      <c r="P17" s="8">
        <f t="shared" si="4"/>
        <v>35670.77</v>
      </c>
      <c r="Q17" s="8">
        <f t="shared" si="5"/>
        <v>12620.400000000001</v>
      </c>
      <c r="R17" s="8">
        <f t="shared" si="6"/>
        <v>35.38022868583998</v>
      </c>
      <c r="S17" s="8">
        <v>4520.5</v>
      </c>
      <c r="T17" s="8">
        <v>1406.9</v>
      </c>
      <c r="U17" s="8">
        <f t="shared" si="7"/>
        <v>31.12266342218781</v>
      </c>
      <c r="V17" s="8">
        <f t="shared" si="8"/>
        <v>40191.27</v>
      </c>
      <c r="W17" s="8">
        <f t="shared" si="9"/>
        <v>14027.300000000001</v>
      </c>
      <c r="X17" s="8">
        <f t="shared" si="10"/>
        <v>34.90136041981256</v>
      </c>
      <c r="Y17" s="9">
        <v>3</v>
      </c>
    </row>
    <row r="18" spans="1:25" ht="18.75" customHeight="1">
      <c r="A18" s="6">
        <v>12</v>
      </c>
      <c r="B18" s="7" t="s">
        <v>28</v>
      </c>
      <c r="C18" s="8">
        <v>31846</v>
      </c>
      <c r="D18" s="8">
        <v>21816.81</v>
      </c>
      <c r="E18" s="8">
        <f t="shared" si="0"/>
        <v>68.50722225711235</v>
      </c>
      <c r="F18" s="8">
        <v>23690</v>
      </c>
      <c r="G18" s="8">
        <v>21557.76</v>
      </c>
      <c r="H18" s="8">
        <f t="shared" si="1"/>
        <v>90.9994090333474</v>
      </c>
      <c r="I18" s="8">
        <v>1553</v>
      </c>
      <c r="J18" s="8">
        <v>1.5</v>
      </c>
      <c r="K18" s="8">
        <f t="shared" si="2"/>
        <v>0.09658725048293625</v>
      </c>
      <c r="L18" s="8">
        <v>5437</v>
      </c>
      <c r="M18" s="8">
        <v>785.94</v>
      </c>
      <c r="N18" s="8">
        <f t="shared" si="3"/>
        <v>14.455398197535406</v>
      </c>
      <c r="O18" s="8"/>
      <c r="P18" s="8">
        <f t="shared" si="4"/>
        <v>38836</v>
      </c>
      <c r="Q18" s="8">
        <f t="shared" si="5"/>
        <v>22604.25</v>
      </c>
      <c r="R18" s="8">
        <f t="shared" si="6"/>
        <v>58.20437223194974</v>
      </c>
      <c r="S18" s="8">
        <v>0</v>
      </c>
      <c r="T18" s="8">
        <v>37.76</v>
      </c>
      <c r="U18" s="10" t="e">
        <f t="shared" si="7"/>
        <v>#DIV/0!</v>
      </c>
      <c r="V18" s="8">
        <f t="shared" si="8"/>
        <v>38836</v>
      </c>
      <c r="W18" s="8">
        <f t="shared" si="9"/>
        <v>22642.01</v>
      </c>
      <c r="X18" s="8">
        <f t="shared" si="10"/>
        <v>58.30160160675662</v>
      </c>
      <c r="Y18" s="9">
        <v>0</v>
      </c>
    </row>
    <row r="19" spans="1:25" ht="18.75" customHeight="1">
      <c r="A19" s="6">
        <v>13</v>
      </c>
      <c r="B19" s="7" t="s">
        <v>29</v>
      </c>
      <c r="C19" s="8">
        <v>177048</v>
      </c>
      <c r="D19" s="8">
        <v>124448.68</v>
      </c>
      <c r="E19" s="8">
        <f t="shared" si="0"/>
        <v>70.2909267543265</v>
      </c>
      <c r="F19" s="8">
        <v>131507</v>
      </c>
      <c r="G19" s="8">
        <v>112791.68</v>
      </c>
      <c r="H19" s="8">
        <f t="shared" si="1"/>
        <v>85.76857505684109</v>
      </c>
      <c r="I19" s="8">
        <v>81201</v>
      </c>
      <c r="J19" s="8">
        <v>3656.57</v>
      </c>
      <c r="K19" s="8">
        <f t="shared" si="2"/>
        <v>4.503109567616162</v>
      </c>
      <c r="L19" s="8">
        <v>46362</v>
      </c>
      <c r="M19" s="8">
        <v>8756.92</v>
      </c>
      <c r="N19" s="8">
        <f t="shared" si="3"/>
        <v>18.888141150079807</v>
      </c>
      <c r="O19" s="8"/>
      <c r="P19" s="8">
        <f t="shared" si="4"/>
        <v>304611</v>
      </c>
      <c r="Q19" s="8">
        <f t="shared" si="5"/>
        <v>136862.17</v>
      </c>
      <c r="R19" s="8">
        <f t="shared" si="6"/>
        <v>44.93014697433777</v>
      </c>
      <c r="S19" s="8">
        <v>10497</v>
      </c>
      <c r="T19" s="8">
        <v>40714.97</v>
      </c>
      <c r="U19" s="8">
        <f t="shared" si="7"/>
        <v>387.87243974468896</v>
      </c>
      <c r="V19" s="8">
        <f t="shared" si="8"/>
        <v>315108</v>
      </c>
      <c r="W19" s="8">
        <f t="shared" si="9"/>
        <v>177577.14</v>
      </c>
      <c r="X19" s="8">
        <f t="shared" si="10"/>
        <v>56.35437373852774</v>
      </c>
      <c r="Y19" s="9">
        <v>0</v>
      </c>
    </row>
    <row r="20" spans="1:25" ht="18.75" customHeight="1">
      <c r="A20" s="6">
        <v>14</v>
      </c>
      <c r="B20" s="7" t="s">
        <v>30</v>
      </c>
      <c r="C20" s="8">
        <v>93179.5</v>
      </c>
      <c r="D20" s="8">
        <v>67470.88</v>
      </c>
      <c r="E20" s="8">
        <f t="shared" si="0"/>
        <v>72.40957506747729</v>
      </c>
      <c r="F20" s="8">
        <v>70000</v>
      </c>
      <c r="G20" s="8">
        <v>62021.79</v>
      </c>
      <c r="H20" s="8">
        <f t="shared" si="1"/>
        <v>88.60255714285714</v>
      </c>
      <c r="I20" s="8">
        <v>17965</v>
      </c>
      <c r="J20" s="8">
        <v>2504.99</v>
      </c>
      <c r="K20" s="8">
        <f t="shared" si="2"/>
        <v>13.943723907598109</v>
      </c>
      <c r="L20" s="8">
        <v>20168</v>
      </c>
      <c r="M20" s="8">
        <v>4596.86</v>
      </c>
      <c r="N20" s="8">
        <f t="shared" si="3"/>
        <v>22.792840142800472</v>
      </c>
      <c r="O20" s="8"/>
      <c r="P20" s="8">
        <f t="shared" si="4"/>
        <v>131312.5</v>
      </c>
      <c r="Q20" s="8">
        <f t="shared" si="5"/>
        <v>74572.73000000001</v>
      </c>
      <c r="R20" s="8">
        <f t="shared" si="6"/>
        <v>56.790275107091865</v>
      </c>
      <c r="S20" s="8">
        <v>11200</v>
      </c>
      <c r="T20" s="8">
        <v>9596.42</v>
      </c>
      <c r="U20" s="8">
        <f t="shared" si="7"/>
        <v>85.68232142857143</v>
      </c>
      <c r="V20" s="8">
        <f t="shared" si="8"/>
        <v>142512.5</v>
      </c>
      <c r="W20" s="8">
        <f t="shared" si="9"/>
        <v>84169.15000000001</v>
      </c>
      <c r="X20" s="8">
        <f t="shared" si="10"/>
        <v>59.06088939566705</v>
      </c>
      <c r="Y20" s="9">
        <v>0</v>
      </c>
    </row>
    <row r="21" spans="1:25" ht="18.75" customHeight="1">
      <c r="A21" s="6">
        <v>15</v>
      </c>
      <c r="B21" s="7" t="s">
        <v>31</v>
      </c>
      <c r="C21" s="8">
        <v>320252</v>
      </c>
      <c r="D21" s="8">
        <v>115574.14</v>
      </c>
      <c r="E21" s="8">
        <f t="shared" si="0"/>
        <v>36.08849905699262</v>
      </c>
      <c r="F21" s="8">
        <v>202652</v>
      </c>
      <c r="G21" s="8">
        <v>100974.36</v>
      </c>
      <c r="H21" s="8">
        <f t="shared" si="1"/>
        <v>49.82648086374671</v>
      </c>
      <c r="I21" s="8">
        <v>85031</v>
      </c>
      <c r="J21" s="8">
        <v>45327.79</v>
      </c>
      <c r="K21" s="8">
        <f t="shared" si="2"/>
        <v>53.307370253201775</v>
      </c>
      <c r="L21" s="8">
        <v>80229</v>
      </c>
      <c r="M21" s="8">
        <v>26058.43</v>
      </c>
      <c r="N21" s="8">
        <f t="shared" si="3"/>
        <v>32.48006331875008</v>
      </c>
      <c r="O21" s="8"/>
      <c r="P21" s="8">
        <f t="shared" si="4"/>
        <v>485512</v>
      </c>
      <c r="Q21" s="8">
        <f t="shared" si="5"/>
        <v>186960.36</v>
      </c>
      <c r="R21" s="8">
        <f t="shared" si="6"/>
        <v>38.50787622139103</v>
      </c>
      <c r="S21" s="8">
        <v>63220</v>
      </c>
      <c r="T21" s="8">
        <v>9835.46</v>
      </c>
      <c r="U21" s="8">
        <f t="shared" si="7"/>
        <v>15.557513445112304</v>
      </c>
      <c r="V21" s="8">
        <f t="shared" si="8"/>
        <v>548732</v>
      </c>
      <c r="W21" s="8">
        <f t="shared" si="9"/>
        <v>196795.81999999998</v>
      </c>
      <c r="X21" s="8">
        <f t="shared" si="10"/>
        <v>35.863740405152235</v>
      </c>
      <c r="Y21" s="9">
        <v>0</v>
      </c>
    </row>
    <row r="22" spans="1:25" ht="18.75" customHeight="1">
      <c r="A22" s="6">
        <v>16</v>
      </c>
      <c r="B22" s="7" t="s">
        <v>32</v>
      </c>
      <c r="C22" s="8">
        <v>103197</v>
      </c>
      <c r="D22" s="8">
        <v>57297.17</v>
      </c>
      <c r="E22" s="8">
        <f t="shared" si="0"/>
        <v>55.52212758122813</v>
      </c>
      <c r="F22" s="8">
        <v>74071</v>
      </c>
      <c r="G22" s="8">
        <v>54900.67</v>
      </c>
      <c r="H22" s="8">
        <f t="shared" si="1"/>
        <v>74.11898043768817</v>
      </c>
      <c r="I22" s="8">
        <v>19015</v>
      </c>
      <c r="J22" s="8">
        <v>2762.13</v>
      </c>
      <c r="K22" s="8">
        <f t="shared" si="2"/>
        <v>14.526058374967132</v>
      </c>
      <c r="L22" s="8">
        <v>45895</v>
      </c>
      <c r="M22" s="8">
        <v>11486.42</v>
      </c>
      <c r="N22" s="8">
        <f t="shared" si="3"/>
        <v>25.027606493082036</v>
      </c>
      <c r="O22" s="8"/>
      <c r="P22" s="8">
        <f t="shared" si="4"/>
        <v>168107</v>
      </c>
      <c r="Q22" s="8">
        <f t="shared" si="5"/>
        <v>71545.72</v>
      </c>
      <c r="R22" s="8">
        <f t="shared" si="6"/>
        <v>42.55963166316691</v>
      </c>
      <c r="S22" s="8">
        <v>21924</v>
      </c>
      <c r="T22" s="8">
        <v>5994.35</v>
      </c>
      <c r="U22" s="8">
        <f t="shared" si="7"/>
        <v>27.34149790184273</v>
      </c>
      <c r="V22" s="8">
        <f t="shared" si="8"/>
        <v>190031</v>
      </c>
      <c r="W22" s="8">
        <f t="shared" si="9"/>
        <v>77540.07</v>
      </c>
      <c r="X22" s="8">
        <f t="shared" si="10"/>
        <v>40.80390567854719</v>
      </c>
      <c r="Y22" s="9">
        <v>0</v>
      </c>
    </row>
    <row r="23" spans="1:25" ht="18.75" customHeight="1">
      <c r="A23" s="6">
        <v>17</v>
      </c>
      <c r="B23" s="7" t="s">
        <v>33</v>
      </c>
      <c r="C23" s="8">
        <v>91039</v>
      </c>
      <c r="D23" s="8">
        <v>30732.08</v>
      </c>
      <c r="E23" s="8">
        <f t="shared" si="0"/>
        <v>33.75704917672646</v>
      </c>
      <c r="F23" s="8">
        <v>65000</v>
      </c>
      <c r="G23" s="8">
        <v>29592.77</v>
      </c>
      <c r="H23" s="8">
        <f t="shared" si="1"/>
        <v>45.527338461538456</v>
      </c>
      <c r="I23" s="8">
        <v>8146</v>
      </c>
      <c r="J23" s="8">
        <v>64.32</v>
      </c>
      <c r="K23" s="8">
        <f t="shared" si="2"/>
        <v>0.7895899828136508</v>
      </c>
      <c r="L23" s="42">
        <v>24921</v>
      </c>
      <c r="M23" s="8">
        <v>3086.13</v>
      </c>
      <c r="N23" s="8">
        <f t="shared" si="3"/>
        <v>12.38365234139882</v>
      </c>
      <c r="O23" s="8"/>
      <c r="P23" s="8">
        <f t="shared" si="4"/>
        <v>124106</v>
      </c>
      <c r="Q23" s="8">
        <f t="shared" si="5"/>
        <v>33882.53</v>
      </c>
      <c r="R23" s="8">
        <f t="shared" si="6"/>
        <v>27.301282774402527</v>
      </c>
      <c r="S23" s="8">
        <v>15924</v>
      </c>
      <c r="T23" s="8">
        <v>1810.69</v>
      </c>
      <c r="U23" s="8">
        <f t="shared" si="7"/>
        <v>11.37082391358955</v>
      </c>
      <c r="V23" s="8">
        <f t="shared" si="8"/>
        <v>140030</v>
      </c>
      <c r="W23" s="8">
        <f t="shared" si="9"/>
        <v>35693.22</v>
      </c>
      <c r="X23" s="8">
        <f t="shared" si="10"/>
        <v>25.489695065343142</v>
      </c>
      <c r="Y23" s="9">
        <v>0</v>
      </c>
    </row>
    <row r="24" spans="1:25" ht="18.75" customHeight="1">
      <c r="A24" s="6">
        <v>18</v>
      </c>
      <c r="B24" s="7" t="s">
        <v>34</v>
      </c>
      <c r="C24" s="8">
        <v>138095</v>
      </c>
      <c r="D24" s="8">
        <v>83266.07</v>
      </c>
      <c r="E24" s="8">
        <f t="shared" si="0"/>
        <v>60.29622361417865</v>
      </c>
      <c r="F24" s="8">
        <v>107913</v>
      </c>
      <c r="G24" s="8">
        <v>81916.71</v>
      </c>
      <c r="H24" s="8">
        <f t="shared" si="1"/>
        <v>75.90995524172249</v>
      </c>
      <c r="I24" s="8">
        <v>9115</v>
      </c>
      <c r="J24" s="8">
        <v>3517.99</v>
      </c>
      <c r="K24" s="8">
        <f t="shared" si="2"/>
        <v>38.59561162918266</v>
      </c>
      <c r="L24" s="8">
        <v>21297</v>
      </c>
      <c r="M24" s="8">
        <v>17689.68</v>
      </c>
      <c r="N24" s="8">
        <f t="shared" si="3"/>
        <v>83.06183969573179</v>
      </c>
      <c r="O24" s="8"/>
      <c r="P24" s="8">
        <f t="shared" si="4"/>
        <v>168507</v>
      </c>
      <c r="Q24" s="8">
        <f t="shared" si="5"/>
        <v>104473.74000000002</v>
      </c>
      <c r="R24" s="8">
        <f t="shared" si="6"/>
        <v>61.99964393170611</v>
      </c>
      <c r="S24" s="8">
        <v>1650</v>
      </c>
      <c r="T24" s="8">
        <v>14703.35</v>
      </c>
      <c r="U24" s="8">
        <f t="shared" si="7"/>
        <v>891.1121212121212</v>
      </c>
      <c r="V24" s="8">
        <f t="shared" si="8"/>
        <v>170157</v>
      </c>
      <c r="W24" s="8">
        <f t="shared" si="9"/>
        <v>119177.09000000003</v>
      </c>
      <c r="X24" s="8">
        <f t="shared" si="10"/>
        <v>70.03948706194868</v>
      </c>
      <c r="Y24" s="9">
        <v>0</v>
      </c>
    </row>
    <row r="25" spans="1:25" ht="18.75" customHeight="1">
      <c r="A25" s="6">
        <v>19</v>
      </c>
      <c r="B25" s="7" t="s">
        <v>35</v>
      </c>
      <c r="C25" s="8">
        <v>44720</v>
      </c>
      <c r="D25" s="8">
        <v>26576.48</v>
      </c>
      <c r="E25" s="8">
        <f t="shared" si="0"/>
        <v>59.428622540250444</v>
      </c>
      <c r="F25" s="8">
        <v>30617</v>
      </c>
      <c r="G25" s="8">
        <v>23534.95</v>
      </c>
      <c r="H25" s="8">
        <f t="shared" si="1"/>
        <v>76.86889636476468</v>
      </c>
      <c r="I25" s="8">
        <v>4577</v>
      </c>
      <c r="J25" s="8">
        <v>278.2</v>
      </c>
      <c r="K25" s="8">
        <f t="shared" si="2"/>
        <v>6.078217172820625</v>
      </c>
      <c r="L25" s="8">
        <v>5206</v>
      </c>
      <c r="M25" s="8">
        <v>2778.87</v>
      </c>
      <c r="N25" s="8">
        <f t="shared" si="3"/>
        <v>53.37821744141377</v>
      </c>
      <c r="O25" s="8"/>
      <c r="P25" s="8">
        <f t="shared" si="4"/>
        <v>54503</v>
      </c>
      <c r="Q25" s="8">
        <f t="shared" si="5"/>
        <v>29633.55</v>
      </c>
      <c r="R25" s="8">
        <f t="shared" si="6"/>
        <v>54.37049336733758</v>
      </c>
      <c r="S25" s="8">
        <v>5450</v>
      </c>
      <c r="T25" s="8">
        <v>1373.03</v>
      </c>
      <c r="U25" s="8">
        <f t="shared" si="7"/>
        <v>25.193211009174313</v>
      </c>
      <c r="V25" s="8">
        <f t="shared" si="8"/>
        <v>59953</v>
      </c>
      <c r="W25" s="8">
        <f t="shared" si="9"/>
        <v>31006.579999999998</v>
      </c>
      <c r="X25" s="8">
        <f t="shared" si="10"/>
        <v>51.71814588094007</v>
      </c>
      <c r="Y25" s="9">
        <v>0</v>
      </c>
    </row>
    <row r="26" spans="1:25" ht="18.75" customHeight="1">
      <c r="A26" s="6">
        <v>20</v>
      </c>
      <c r="B26" s="7" t="s">
        <v>36</v>
      </c>
      <c r="C26" s="8">
        <v>299167.97</v>
      </c>
      <c r="D26" s="8">
        <v>239582.71</v>
      </c>
      <c r="E26" s="8">
        <f t="shared" si="0"/>
        <v>80.08300821775806</v>
      </c>
      <c r="F26" s="8">
        <v>188012.92</v>
      </c>
      <c r="G26" s="8">
        <v>178051.88</v>
      </c>
      <c r="H26" s="8">
        <f t="shared" si="1"/>
        <v>94.70193856890258</v>
      </c>
      <c r="I26" s="8">
        <v>70203.86</v>
      </c>
      <c r="J26" s="8">
        <v>37688.52</v>
      </c>
      <c r="K26" s="8">
        <f t="shared" si="2"/>
        <v>53.684398550165184</v>
      </c>
      <c r="L26" s="8">
        <v>133588.25</v>
      </c>
      <c r="M26" s="8">
        <v>127156.24</v>
      </c>
      <c r="N26" s="8">
        <f t="shared" si="3"/>
        <v>95.18519779995621</v>
      </c>
      <c r="O26" s="8"/>
      <c r="P26" s="8">
        <f t="shared" si="4"/>
        <v>502960.07999999996</v>
      </c>
      <c r="Q26" s="8">
        <f t="shared" si="5"/>
        <v>404427.47</v>
      </c>
      <c r="R26" s="8">
        <f t="shared" si="6"/>
        <v>80.4094571481697</v>
      </c>
      <c r="S26" s="8">
        <v>77146</v>
      </c>
      <c r="T26" s="8">
        <v>61044.86</v>
      </c>
      <c r="U26" s="8">
        <f t="shared" si="7"/>
        <v>79.12900215176418</v>
      </c>
      <c r="V26" s="8">
        <f t="shared" si="8"/>
        <v>580106.08</v>
      </c>
      <c r="W26" s="8">
        <f t="shared" si="9"/>
        <v>465472.32999999996</v>
      </c>
      <c r="X26" s="8">
        <f t="shared" si="10"/>
        <v>80.23917453166496</v>
      </c>
      <c r="Y26" s="9">
        <v>0</v>
      </c>
    </row>
    <row r="27" spans="1:25" ht="18.75" customHeight="1">
      <c r="A27" s="6">
        <v>21</v>
      </c>
      <c r="B27" s="7" t="s">
        <v>37</v>
      </c>
      <c r="C27" s="8">
        <v>104514.08</v>
      </c>
      <c r="D27" s="8">
        <v>33429.19</v>
      </c>
      <c r="E27" s="8">
        <f t="shared" si="0"/>
        <v>31.98534589789242</v>
      </c>
      <c r="F27" s="8">
        <v>64685</v>
      </c>
      <c r="G27" s="8">
        <v>32786.27</v>
      </c>
      <c r="H27" s="8">
        <f t="shared" si="1"/>
        <v>50.68604776996213</v>
      </c>
      <c r="I27" s="8">
        <v>6352.5</v>
      </c>
      <c r="J27" s="8">
        <v>137.37</v>
      </c>
      <c r="K27" s="8">
        <f t="shared" si="2"/>
        <v>2.1624557260920896</v>
      </c>
      <c r="L27" s="8">
        <v>25054.5</v>
      </c>
      <c r="M27" s="8">
        <v>4091.75</v>
      </c>
      <c r="N27" s="8">
        <f t="shared" si="3"/>
        <v>16.331397553333733</v>
      </c>
      <c r="O27" s="8"/>
      <c r="P27" s="8">
        <f t="shared" si="4"/>
        <v>135921.08000000002</v>
      </c>
      <c r="Q27" s="8">
        <f t="shared" si="5"/>
        <v>37658.310000000005</v>
      </c>
      <c r="R27" s="8">
        <f t="shared" si="6"/>
        <v>27.706011459002532</v>
      </c>
      <c r="S27" s="8">
        <v>0</v>
      </c>
      <c r="T27" s="8">
        <v>1782.16</v>
      </c>
      <c r="U27" s="10" t="e">
        <f t="shared" si="7"/>
        <v>#DIV/0!</v>
      </c>
      <c r="V27" s="8">
        <f t="shared" si="8"/>
        <v>135921.08000000002</v>
      </c>
      <c r="W27" s="8">
        <f t="shared" si="9"/>
        <v>39440.47000000001</v>
      </c>
      <c r="X27" s="8">
        <f t="shared" si="10"/>
        <v>29.0171840894731</v>
      </c>
      <c r="Y27" s="9">
        <v>0</v>
      </c>
    </row>
    <row r="28" spans="1:25" ht="18.75" customHeight="1">
      <c r="A28" s="6">
        <v>22</v>
      </c>
      <c r="B28" s="7" t="s">
        <v>38</v>
      </c>
      <c r="C28" s="8">
        <v>64830</v>
      </c>
      <c r="D28" s="8">
        <v>44772.56</v>
      </c>
      <c r="E28" s="8">
        <f t="shared" si="0"/>
        <v>69.06148388091933</v>
      </c>
      <c r="F28" s="8">
        <v>49446</v>
      </c>
      <c r="G28" s="8">
        <v>44390.77</v>
      </c>
      <c r="H28" s="8">
        <f t="shared" si="1"/>
        <v>89.77626097156494</v>
      </c>
      <c r="I28" s="8">
        <v>2856</v>
      </c>
      <c r="J28" s="8">
        <v>1307.05</v>
      </c>
      <c r="K28" s="8">
        <f t="shared" si="2"/>
        <v>45.76505602240896</v>
      </c>
      <c r="L28" s="8">
        <v>10460</v>
      </c>
      <c r="M28" s="8">
        <v>3477.44</v>
      </c>
      <c r="N28" s="8">
        <f t="shared" si="3"/>
        <v>33.24512428298279</v>
      </c>
      <c r="O28" s="8"/>
      <c r="P28" s="8">
        <f t="shared" si="4"/>
        <v>78146</v>
      </c>
      <c r="Q28" s="8">
        <f t="shared" si="5"/>
        <v>49557.05</v>
      </c>
      <c r="R28" s="8">
        <f t="shared" si="6"/>
        <v>63.41597778517134</v>
      </c>
      <c r="S28" s="8">
        <v>8222</v>
      </c>
      <c r="T28" s="8">
        <v>1959.87</v>
      </c>
      <c r="U28" s="8">
        <f t="shared" si="7"/>
        <v>23.836900997324253</v>
      </c>
      <c r="V28" s="8">
        <f t="shared" si="8"/>
        <v>86368</v>
      </c>
      <c r="W28" s="8">
        <f t="shared" si="9"/>
        <v>51516.920000000006</v>
      </c>
      <c r="X28" s="8">
        <f t="shared" si="10"/>
        <v>59.64815672471287</v>
      </c>
      <c r="Y28" s="9">
        <v>0</v>
      </c>
    </row>
    <row r="29" spans="1:25" ht="18.75" customHeight="1">
      <c r="A29" s="6">
        <v>23</v>
      </c>
      <c r="B29" s="7" t="s">
        <v>39</v>
      </c>
      <c r="C29" s="8">
        <v>265020</v>
      </c>
      <c r="D29" s="8">
        <v>155853.86</v>
      </c>
      <c r="E29" s="8">
        <f t="shared" si="0"/>
        <v>58.80833899328352</v>
      </c>
      <c r="F29" s="8">
        <v>144566</v>
      </c>
      <c r="G29" s="8">
        <v>121031.01</v>
      </c>
      <c r="H29" s="8">
        <f t="shared" si="1"/>
        <v>83.7202454242353</v>
      </c>
      <c r="I29" s="8">
        <v>71242.93</v>
      </c>
      <c r="J29" s="8">
        <v>59111.86</v>
      </c>
      <c r="K29" s="8">
        <f t="shared" si="2"/>
        <v>82.9722472110566</v>
      </c>
      <c r="L29" s="8">
        <v>167623.96</v>
      </c>
      <c r="M29" s="8">
        <v>50696.9</v>
      </c>
      <c r="N29" s="8">
        <f t="shared" si="3"/>
        <v>30.244423291276497</v>
      </c>
      <c r="O29" s="8"/>
      <c r="P29" s="8">
        <f t="shared" si="4"/>
        <v>503886.89</v>
      </c>
      <c r="Q29" s="8">
        <f t="shared" si="5"/>
        <v>265662.62</v>
      </c>
      <c r="R29" s="8">
        <f t="shared" si="6"/>
        <v>52.72266956578291</v>
      </c>
      <c r="S29" s="8">
        <v>130458</v>
      </c>
      <c r="T29" s="8">
        <v>237859.77</v>
      </c>
      <c r="U29" s="8">
        <f t="shared" si="7"/>
        <v>182.32670284689326</v>
      </c>
      <c r="V29" s="8">
        <f t="shared" si="8"/>
        <v>634344.89</v>
      </c>
      <c r="W29" s="8">
        <f t="shared" si="9"/>
        <v>503522.39</v>
      </c>
      <c r="X29" s="8">
        <f t="shared" si="10"/>
        <v>79.37675512764042</v>
      </c>
      <c r="Y29" s="9">
        <v>0</v>
      </c>
    </row>
    <row r="30" spans="1:25" ht="18.75" customHeight="1">
      <c r="A30" s="6">
        <v>24</v>
      </c>
      <c r="B30" s="7" t="s">
        <v>40</v>
      </c>
      <c r="C30" s="8">
        <v>21000</v>
      </c>
      <c r="D30" s="8">
        <v>12245.52</v>
      </c>
      <c r="E30" s="8">
        <f t="shared" si="0"/>
        <v>58.312</v>
      </c>
      <c r="F30" s="8">
        <v>6200</v>
      </c>
      <c r="G30" s="8">
        <v>5845.13</v>
      </c>
      <c r="H30" s="8">
        <f t="shared" si="1"/>
        <v>94.27629032258065</v>
      </c>
      <c r="I30" s="8">
        <v>13900</v>
      </c>
      <c r="J30" s="8">
        <v>5900.68</v>
      </c>
      <c r="K30" s="8">
        <f t="shared" si="2"/>
        <v>42.45093525179856</v>
      </c>
      <c r="L30" s="42">
        <v>50200</v>
      </c>
      <c r="M30" s="8">
        <v>19679.2</v>
      </c>
      <c r="N30" s="8">
        <f t="shared" si="3"/>
        <v>39.201593625498006</v>
      </c>
      <c r="O30" s="8"/>
      <c r="P30" s="8">
        <f t="shared" si="4"/>
        <v>85100</v>
      </c>
      <c r="Q30" s="8">
        <f t="shared" si="5"/>
        <v>37825.4</v>
      </c>
      <c r="R30" s="8">
        <f t="shared" si="6"/>
        <v>44.448178613396</v>
      </c>
      <c r="S30" s="8">
        <v>16495</v>
      </c>
      <c r="T30" s="8">
        <v>68558.88</v>
      </c>
      <c r="U30" s="8">
        <f t="shared" si="7"/>
        <v>415.6343134283116</v>
      </c>
      <c r="V30" s="8">
        <f t="shared" si="8"/>
        <v>101595</v>
      </c>
      <c r="W30" s="8">
        <f t="shared" si="9"/>
        <v>106384.28</v>
      </c>
      <c r="X30" s="8">
        <f t="shared" si="10"/>
        <v>104.71409026034746</v>
      </c>
      <c r="Y30" s="9">
        <v>0</v>
      </c>
    </row>
    <row r="31" spans="1:25" ht="18.75" customHeight="1">
      <c r="A31" s="6">
        <v>25</v>
      </c>
      <c r="B31" s="7" t="s">
        <v>41</v>
      </c>
      <c r="C31" s="8">
        <v>46639</v>
      </c>
      <c r="D31" s="8">
        <v>31473.4</v>
      </c>
      <c r="E31" s="8">
        <f t="shared" si="0"/>
        <v>67.48300778318574</v>
      </c>
      <c r="F31" s="8">
        <v>23007.72</v>
      </c>
      <c r="G31" s="8">
        <v>18592.62</v>
      </c>
      <c r="H31" s="8">
        <f t="shared" si="1"/>
        <v>80.81035408984464</v>
      </c>
      <c r="I31" s="8">
        <v>11321</v>
      </c>
      <c r="J31" s="8">
        <v>6390.1</v>
      </c>
      <c r="K31" s="8">
        <f t="shared" si="2"/>
        <v>56.44466036569208</v>
      </c>
      <c r="L31" s="8">
        <v>70389.45</v>
      </c>
      <c r="M31" s="8">
        <v>40508.66</v>
      </c>
      <c r="N31" s="8">
        <f t="shared" si="3"/>
        <v>57.54933445281929</v>
      </c>
      <c r="O31" s="8"/>
      <c r="P31" s="8">
        <f t="shared" si="4"/>
        <v>128349.45</v>
      </c>
      <c r="Q31" s="8">
        <f t="shared" si="5"/>
        <v>78372.16</v>
      </c>
      <c r="R31" s="8">
        <f t="shared" si="6"/>
        <v>61.06154720569508</v>
      </c>
      <c r="S31" s="8">
        <v>25699</v>
      </c>
      <c r="T31" s="8">
        <v>27880.26</v>
      </c>
      <c r="U31" s="8">
        <f t="shared" si="7"/>
        <v>108.48772325771431</v>
      </c>
      <c r="V31" s="8">
        <f t="shared" si="8"/>
        <v>154048.45</v>
      </c>
      <c r="W31" s="8">
        <f t="shared" si="9"/>
        <v>106252.42000000001</v>
      </c>
      <c r="X31" s="8">
        <f t="shared" si="10"/>
        <v>68.97337818069576</v>
      </c>
      <c r="Y31" s="9">
        <v>1.5</v>
      </c>
    </row>
    <row r="32" spans="1:25" ht="18.75" customHeight="1">
      <c r="A32" s="6">
        <v>26</v>
      </c>
      <c r="B32" s="7" t="s">
        <v>42</v>
      </c>
      <c r="C32" s="8">
        <v>200366</v>
      </c>
      <c r="D32" s="8">
        <v>106032.58</v>
      </c>
      <c r="E32" s="8">
        <f t="shared" si="0"/>
        <v>52.91944741123743</v>
      </c>
      <c r="F32" s="8">
        <v>110768</v>
      </c>
      <c r="G32" s="8">
        <v>58198.48</v>
      </c>
      <c r="H32" s="8">
        <f t="shared" si="1"/>
        <v>52.54087823198036</v>
      </c>
      <c r="I32" s="8">
        <v>30063</v>
      </c>
      <c r="J32" s="8">
        <v>17188.88</v>
      </c>
      <c r="K32" s="8">
        <f t="shared" si="2"/>
        <v>57.17619665369391</v>
      </c>
      <c r="L32" s="8">
        <v>39228</v>
      </c>
      <c r="M32" s="8">
        <v>14251.99</v>
      </c>
      <c r="N32" s="8">
        <f t="shared" si="3"/>
        <v>36.33116651371469</v>
      </c>
      <c r="O32" s="8"/>
      <c r="P32" s="8">
        <f t="shared" si="4"/>
        <v>269657</v>
      </c>
      <c r="Q32" s="8">
        <f t="shared" si="5"/>
        <v>137473.44999999998</v>
      </c>
      <c r="R32" s="8">
        <f t="shared" si="6"/>
        <v>50.98085716298853</v>
      </c>
      <c r="S32" s="8">
        <v>56571</v>
      </c>
      <c r="T32" s="8">
        <v>20794.31</v>
      </c>
      <c r="U32" s="8">
        <f t="shared" si="7"/>
        <v>36.75789715578653</v>
      </c>
      <c r="V32" s="8">
        <f t="shared" si="8"/>
        <v>326228</v>
      </c>
      <c r="W32" s="8">
        <f t="shared" si="9"/>
        <v>158267.75999999998</v>
      </c>
      <c r="X32" s="8">
        <f t="shared" si="10"/>
        <v>48.51446227791605</v>
      </c>
      <c r="Y32" s="9">
        <v>0</v>
      </c>
    </row>
    <row r="33" spans="1:25" ht="18.75" customHeight="1">
      <c r="A33" s="6">
        <v>27</v>
      </c>
      <c r="B33" s="7" t="s">
        <v>43</v>
      </c>
      <c r="C33" s="8">
        <v>196100</v>
      </c>
      <c r="D33" s="8">
        <v>107461.59</v>
      </c>
      <c r="E33" s="8">
        <f t="shared" si="0"/>
        <v>54.799382967873534</v>
      </c>
      <c r="F33" s="8">
        <v>112680</v>
      </c>
      <c r="G33" s="8">
        <v>81763.96</v>
      </c>
      <c r="H33" s="8">
        <f t="shared" si="1"/>
        <v>72.56297479588216</v>
      </c>
      <c r="I33" s="8">
        <v>23700</v>
      </c>
      <c r="J33" s="8">
        <v>6477.54</v>
      </c>
      <c r="K33" s="8">
        <f t="shared" si="2"/>
        <v>27.33139240506329</v>
      </c>
      <c r="L33" s="8">
        <v>110200</v>
      </c>
      <c r="M33" s="8">
        <v>69558.42</v>
      </c>
      <c r="N33" s="8">
        <f t="shared" si="3"/>
        <v>63.12016333938294</v>
      </c>
      <c r="O33" s="8"/>
      <c r="P33" s="8">
        <f t="shared" si="4"/>
        <v>330000</v>
      </c>
      <c r="Q33" s="8">
        <f t="shared" si="5"/>
        <v>183497.55</v>
      </c>
      <c r="R33" s="8">
        <f t="shared" si="6"/>
        <v>55.605318181818184</v>
      </c>
      <c r="S33" s="8">
        <v>33021.5</v>
      </c>
      <c r="T33" s="8">
        <v>71420.06</v>
      </c>
      <c r="U33" s="8">
        <f t="shared" si="7"/>
        <v>216.2835122571658</v>
      </c>
      <c r="V33" s="8">
        <f t="shared" si="8"/>
        <v>363021.5</v>
      </c>
      <c r="W33" s="8">
        <f t="shared" si="9"/>
        <v>254917.61</v>
      </c>
      <c r="X33" s="8">
        <f t="shared" si="10"/>
        <v>70.22107781495035</v>
      </c>
      <c r="Y33" s="9">
        <v>0</v>
      </c>
    </row>
    <row r="34" spans="1:25" ht="18.75" customHeight="1">
      <c r="A34" s="6">
        <v>28</v>
      </c>
      <c r="B34" s="7" t="s">
        <v>44</v>
      </c>
      <c r="C34" s="8">
        <v>32567.5</v>
      </c>
      <c r="D34" s="8">
        <v>7720.33</v>
      </c>
      <c r="E34" s="8">
        <f t="shared" si="0"/>
        <v>23.705626775159285</v>
      </c>
      <c r="F34" s="8">
        <v>13193</v>
      </c>
      <c r="G34" s="8">
        <v>6204.54</v>
      </c>
      <c r="H34" s="8">
        <f t="shared" si="1"/>
        <v>47.02903054650194</v>
      </c>
      <c r="I34" s="8">
        <v>6874</v>
      </c>
      <c r="J34" s="8">
        <v>1339.37</v>
      </c>
      <c r="K34" s="8">
        <f t="shared" si="2"/>
        <v>19.48457957521094</v>
      </c>
      <c r="L34" s="8">
        <v>29992.5</v>
      </c>
      <c r="M34" s="8">
        <v>3649.75</v>
      </c>
      <c r="N34" s="8">
        <f t="shared" si="3"/>
        <v>12.168875552221389</v>
      </c>
      <c r="O34" s="8"/>
      <c r="P34" s="8">
        <f t="shared" si="4"/>
        <v>69434</v>
      </c>
      <c r="Q34" s="8">
        <f t="shared" si="5"/>
        <v>12709.45</v>
      </c>
      <c r="R34" s="8">
        <f t="shared" si="6"/>
        <v>18.304360975890773</v>
      </c>
      <c r="S34" s="8">
        <v>35580</v>
      </c>
      <c r="T34" s="8">
        <v>7613.26</v>
      </c>
      <c r="U34" s="8">
        <f t="shared" si="7"/>
        <v>21.397582911748174</v>
      </c>
      <c r="V34" s="8">
        <f t="shared" si="8"/>
        <v>105014</v>
      </c>
      <c r="W34" s="8">
        <f t="shared" si="9"/>
        <v>20322.71</v>
      </c>
      <c r="X34" s="8">
        <f t="shared" si="10"/>
        <v>19.352381587216943</v>
      </c>
      <c r="Y34" s="9">
        <v>0</v>
      </c>
    </row>
    <row r="35" spans="1:25" ht="18.75" customHeight="1">
      <c r="A35" s="6">
        <v>29</v>
      </c>
      <c r="B35" s="7" t="s">
        <v>45</v>
      </c>
      <c r="C35" s="8">
        <v>288862</v>
      </c>
      <c r="D35" s="8">
        <v>19939.36</v>
      </c>
      <c r="E35" s="8">
        <f t="shared" si="0"/>
        <v>6.902728638588669</v>
      </c>
      <c r="F35" s="8">
        <v>182535</v>
      </c>
      <c r="G35" s="8">
        <v>15330.74</v>
      </c>
      <c r="H35" s="8">
        <f t="shared" si="1"/>
        <v>8.398794751691456</v>
      </c>
      <c r="I35" s="8">
        <v>21552</v>
      </c>
      <c r="J35" s="8">
        <v>16498.46</v>
      </c>
      <c r="K35" s="8">
        <f t="shared" si="2"/>
        <v>76.55187453600594</v>
      </c>
      <c r="L35" s="8">
        <v>74283</v>
      </c>
      <c r="M35" s="8">
        <v>13223.36</v>
      </c>
      <c r="N35" s="8">
        <f t="shared" si="3"/>
        <v>17.801327356191862</v>
      </c>
      <c r="O35" s="8"/>
      <c r="P35" s="8">
        <f t="shared" si="4"/>
        <v>384697</v>
      </c>
      <c r="Q35" s="8">
        <f t="shared" si="5"/>
        <v>49661.18</v>
      </c>
      <c r="R35" s="8">
        <f t="shared" si="6"/>
        <v>12.909167474661876</v>
      </c>
      <c r="S35" s="8">
        <v>6110</v>
      </c>
      <c r="T35" s="8">
        <v>6791.02</v>
      </c>
      <c r="U35" s="8">
        <f t="shared" si="7"/>
        <v>111.14599018003274</v>
      </c>
      <c r="V35" s="8">
        <f t="shared" si="8"/>
        <v>390807</v>
      </c>
      <c r="W35" s="8">
        <f t="shared" si="9"/>
        <v>56452.2</v>
      </c>
      <c r="X35" s="8">
        <f t="shared" si="10"/>
        <v>14.445032970238506</v>
      </c>
      <c r="Y35" s="9">
        <v>1.5</v>
      </c>
    </row>
    <row r="36" spans="1:25" ht="18.75" customHeight="1">
      <c r="A36" s="6">
        <v>30</v>
      </c>
      <c r="B36" s="7" t="s">
        <v>46</v>
      </c>
      <c r="C36" s="8">
        <v>33880</v>
      </c>
      <c r="D36" s="8">
        <v>22120.36</v>
      </c>
      <c r="E36" s="8">
        <f t="shared" si="0"/>
        <v>65.29031877213696</v>
      </c>
      <c r="F36" s="8">
        <v>9330</v>
      </c>
      <c r="G36" s="8">
        <v>12342.55</v>
      </c>
      <c r="H36" s="8">
        <f t="shared" si="1"/>
        <v>132.28885316184352</v>
      </c>
      <c r="I36" s="8">
        <v>86510</v>
      </c>
      <c r="J36" s="8">
        <v>44299.61</v>
      </c>
      <c r="K36" s="8">
        <f t="shared" si="2"/>
        <v>51.207502022887525</v>
      </c>
      <c r="L36" s="8">
        <v>297620</v>
      </c>
      <c r="M36" s="8">
        <v>164550.46</v>
      </c>
      <c r="N36" s="8">
        <f t="shared" si="3"/>
        <v>55.28877763591157</v>
      </c>
      <c r="O36" s="8"/>
      <c r="P36" s="8">
        <f t="shared" si="4"/>
        <v>418010</v>
      </c>
      <c r="Q36" s="8">
        <f t="shared" si="5"/>
        <v>230970.43000000002</v>
      </c>
      <c r="R36" s="8">
        <f t="shared" si="6"/>
        <v>55.25476184780269</v>
      </c>
      <c r="S36" s="8">
        <v>108680</v>
      </c>
      <c r="T36" s="8">
        <v>291790.38</v>
      </c>
      <c r="U36" s="8">
        <f t="shared" si="7"/>
        <v>268.4858115568642</v>
      </c>
      <c r="V36" s="8">
        <f t="shared" si="8"/>
        <v>526690</v>
      </c>
      <c r="W36" s="8">
        <f t="shared" si="9"/>
        <v>522760.81000000006</v>
      </c>
      <c r="X36" s="8">
        <f t="shared" si="10"/>
        <v>99.25398431715053</v>
      </c>
      <c r="Y36" s="9">
        <v>7.2</v>
      </c>
    </row>
    <row r="37" spans="1:25" ht="18.75" customHeight="1">
      <c r="A37" s="6">
        <v>31</v>
      </c>
      <c r="B37" s="7" t="s">
        <v>47</v>
      </c>
      <c r="C37" s="8">
        <v>69104</v>
      </c>
      <c r="D37" s="8">
        <v>5960.83</v>
      </c>
      <c r="E37" s="8">
        <f t="shared" si="0"/>
        <v>8.625882727483214</v>
      </c>
      <c r="F37" s="8">
        <v>48819</v>
      </c>
      <c r="G37" s="8">
        <v>5391.94</v>
      </c>
      <c r="H37" s="8">
        <f t="shared" si="1"/>
        <v>11.044757164218849</v>
      </c>
      <c r="I37" s="8">
        <v>4029</v>
      </c>
      <c r="J37" s="8">
        <v>207.1</v>
      </c>
      <c r="K37" s="8">
        <f t="shared" si="2"/>
        <v>5.140233308513278</v>
      </c>
      <c r="L37" s="8">
        <v>14574</v>
      </c>
      <c r="M37" s="8">
        <v>20253.7</v>
      </c>
      <c r="N37" s="8">
        <f t="shared" si="3"/>
        <v>138.97145601756552</v>
      </c>
      <c r="O37" s="8"/>
      <c r="P37" s="8">
        <f t="shared" si="4"/>
        <v>87707</v>
      </c>
      <c r="Q37" s="8">
        <f t="shared" si="5"/>
        <v>26421.63</v>
      </c>
      <c r="R37" s="8">
        <f t="shared" si="6"/>
        <v>30.12488170841552</v>
      </c>
      <c r="S37" s="8">
        <v>3299</v>
      </c>
      <c r="T37" s="8">
        <v>978.46</v>
      </c>
      <c r="U37" s="8">
        <f t="shared" si="7"/>
        <v>29.659290694149743</v>
      </c>
      <c r="V37" s="8">
        <f t="shared" si="8"/>
        <v>91006</v>
      </c>
      <c r="W37" s="8">
        <f t="shared" si="9"/>
        <v>27400.09</v>
      </c>
      <c r="X37" s="8">
        <f t="shared" si="10"/>
        <v>30.108003867876842</v>
      </c>
      <c r="Y37" s="9">
        <v>0</v>
      </c>
    </row>
    <row r="38" spans="1:25" ht="18.75" customHeight="1">
      <c r="A38" s="6">
        <v>32</v>
      </c>
      <c r="B38" s="7" t="s">
        <v>48</v>
      </c>
      <c r="C38" s="8">
        <v>64046</v>
      </c>
      <c r="D38" s="8">
        <v>24837.73</v>
      </c>
      <c r="E38" s="8">
        <f t="shared" si="0"/>
        <v>38.781079224307526</v>
      </c>
      <c r="F38" s="8">
        <v>48307</v>
      </c>
      <c r="G38" s="8">
        <v>24559.62</v>
      </c>
      <c r="H38" s="8">
        <f t="shared" si="1"/>
        <v>50.84070631585485</v>
      </c>
      <c r="I38" s="8">
        <v>2482</v>
      </c>
      <c r="J38" s="8">
        <v>1921.64</v>
      </c>
      <c r="K38" s="8">
        <f t="shared" si="2"/>
        <v>77.42304593070105</v>
      </c>
      <c r="L38" s="8">
        <v>13067</v>
      </c>
      <c r="M38" s="8">
        <v>476.91</v>
      </c>
      <c r="N38" s="8">
        <f t="shared" si="3"/>
        <v>3.64972832325706</v>
      </c>
      <c r="O38" s="8"/>
      <c r="P38" s="8">
        <f t="shared" si="4"/>
        <v>79595</v>
      </c>
      <c r="Q38" s="8">
        <f t="shared" si="5"/>
        <v>27236.28</v>
      </c>
      <c r="R38" s="8">
        <f t="shared" si="6"/>
        <v>34.21858156919404</v>
      </c>
      <c r="S38" s="8">
        <v>2581</v>
      </c>
      <c r="T38" s="8">
        <v>1787.94</v>
      </c>
      <c r="U38" s="8">
        <f t="shared" si="7"/>
        <v>69.27314994188299</v>
      </c>
      <c r="V38" s="8">
        <f t="shared" si="8"/>
        <v>82176</v>
      </c>
      <c r="W38" s="8">
        <f t="shared" si="9"/>
        <v>29024.219999999998</v>
      </c>
      <c r="X38" s="8">
        <f t="shared" si="10"/>
        <v>35.319582359813076</v>
      </c>
      <c r="Y38" s="9">
        <v>0</v>
      </c>
    </row>
    <row r="39" spans="1:25" ht="18.75" customHeight="1">
      <c r="A39" s="6">
        <v>33</v>
      </c>
      <c r="B39" s="7" t="s">
        <v>49</v>
      </c>
      <c r="C39" s="8">
        <v>136552.49</v>
      </c>
      <c r="D39" s="8">
        <v>60872.92</v>
      </c>
      <c r="E39" s="8">
        <f t="shared" si="0"/>
        <v>44.57840351354999</v>
      </c>
      <c r="F39" s="8">
        <v>110645</v>
      </c>
      <c r="G39" s="8">
        <v>52050.63</v>
      </c>
      <c r="H39" s="8">
        <f t="shared" si="1"/>
        <v>47.04291201590673</v>
      </c>
      <c r="I39" s="8">
        <v>5926</v>
      </c>
      <c r="J39" s="8">
        <v>4467.55</v>
      </c>
      <c r="K39" s="8">
        <f t="shared" si="2"/>
        <v>75.3889638879514</v>
      </c>
      <c r="L39" s="8">
        <v>37424</v>
      </c>
      <c r="M39" s="8">
        <v>7703.23</v>
      </c>
      <c r="N39" s="8">
        <f t="shared" si="3"/>
        <v>20.583662890123986</v>
      </c>
      <c r="O39" s="8"/>
      <c r="P39" s="8">
        <f t="shared" si="4"/>
        <v>179902.49</v>
      </c>
      <c r="Q39" s="8">
        <f t="shared" si="5"/>
        <v>73043.7</v>
      </c>
      <c r="R39" s="8">
        <f t="shared" si="6"/>
        <v>40.60182824595702</v>
      </c>
      <c r="S39" s="8">
        <v>20595</v>
      </c>
      <c r="T39" s="8">
        <v>64790.36</v>
      </c>
      <c r="U39" s="8">
        <f t="shared" si="7"/>
        <v>314.5926681233309</v>
      </c>
      <c r="V39" s="8">
        <f t="shared" si="8"/>
        <v>200497.49</v>
      </c>
      <c r="W39" s="8">
        <f t="shared" si="9"/>
        <v>137834.06</v>
      </c>
      <c r="X39" s="8">
        <f t="shared" si="10"/>
        <v>68.74602769341402</v>
      </c>
      <c r="Y39" s="9">
        <v>0</v>
      </c>
    </row>
    <row r="40" spans="1:25" ht="18.75" customHeight="1">
      <c r="A40" s="7"/>
      <c r="B40" s="11" t="s">
        <v>50</v>
      </c>
      <c r="C40" s="12">
        <f>SUM(C7:C39)</f>
        <v>3820646.758353401</v>
      </c>
      <c r="D40" s="12">
        <f>SUM(D7:D39)</f>
        <v>1868603.3500000003</v>
      </c>
      <c r="E40" s="12">
        <f t="shared" si="0"/>
        <v>48.908037517849976</v>
      </c>
      <c r="F40" s="12">
        <f>SUM(F7:F39)</f>
        <v>2473902.37</v>
      </c>
      <c r="G40" s="12">
        <f>SUM(G7:G39)</f>
        <v>1554145.3</v>
      </c>
      <c r="H40" s="12">
        <f t="shared" si="1"/>
        <v>62.82161005407824</v>
      </c>
      <c r="I40" s="12">
        <f>SUM(I7:I39)</f>
        <v>744948.25</v>
      </c>
      <c r="J40" s="12">
        <f>SUM(J7:J39)</f>
        <v>395371.45999999996</v>
      </c>
      <c r="K40" s="12">
        <f t="shared" si="2"/>
        <v>53.0736812926267</v>
      </c>
      <c r="L40" s="12">
        <f>SUM(L7:L39)</f>
        <v>1656961.74</v>
      </c>
      <c r="M40" s="12">
        <f>SUM(M7:M39)</f>
        <v>806149.11</v>
      </c>
      <c r="N40" s="12">
        <f t="shared" si="3"/>
        <v>48.652246490616015</v>
      </c>
      <c r="O40" s="12">
        <f>SUM(O7:O39)</f>
        <v>0</v>
      </c>
      <c r="P40" s="12">
        <f>SUM(P7:P39)</f>
        <v>6222556.748353402</v>
      </c>
      <c r="Q40" s="12">
        <f>SUM(Q7:Q39)</f>
        <v>3070123.9200000004</v>
      </c>
      <c r="R40" s="12">
        <f t="shared" si="6"/>
        <v>49.338624686908794</v>
      </c>
      <c r="S40" s="12">
        <f>SUM(S7:S39)</f>
        <v>906756.1</v>
      </c>
      <c r="T40" s="12">
        <f>SUM(T7:T39)</f>
        <v>1215723.8800000001</v>
      </c>
      <c r="U40" s="12">
        <f t="shared" si="7"/>
        <v>134.0739676303253</v>
      </c>
      <c r="V40" s="12">
        <f>SUM(V7:V39)</f>
        <v>7129312.848353402</v>
      </c>
      <c r="W40" s="12">
        <f>SUM(W7:W39)</f>
        <v>4285847.8</v>
      </c>
      <c r="X40" s="12">
        <f t="shared" si="10"/>
        <v>60.11586096954444</v>
      </c>
      <c r="Y40" s="13">
        <v>59.84</v>
      </c>
    </row>
  </sheetData>
  <sheetProtection password="CA2B" sheet="1" objects="1" scenarios="1"/>
  <mergeCells count="12">
    <mergeCell ref="V3:W3"/>
    <mergeCell ref="A4:A6"/>
    <mergeCell ref="B4:B6"/>
    <mergeCell ref="C4:E5"/>
    <mergeCell ref="F4:H5"/>
    <mergeCell ref="I4:K5"/>
    <mergeCell ref="L4:N5"/>
    <mergeCell ref="O4:O5"/>
    <mergeCell ref="P4:R5"/>
    <mergeCell ref="S4:U5"/>
    <mergeCell ref="V4:X5"/>
    <mergeCell ref="Y4:Y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0" customWidth="1"/>
    <col min="2" max="2" width="29.140625" style="0" bestFit="1" customWidth="1"/>
    <col min="3" max="4" width="8.7109375" style="0" customWidth="1"/>
    <col min="5" max="5" width="7.28125" style="0" bestFit="1" customWidth="1"/>
    <col min="6" max="7" width="8.7109375" style="0" customWidth="1"/>
    <col min="8" max="8" width="7.28125" style="0" bestFit="1" customWidth="1"/>
    <col min="9" max="10" width="8.7109375" style="0" customWidth="1"/>
    <col min="11" max="11" width="7.28125" style="0" bestFit="1" customWidth="1"/>
    <col min="12" max="13" width="8.7109375" style="0" customWidth="1"/>
    <col min="14" max="14" width="7.28125" style="0" bestFit="1" customWidth="1"/>
    <col min="15" max="16" width="8.7109375" style="0" customWidth="1"/>
    <col min="17" max="17" width="7.28125" style="0" bestFit="1" customWidth="1"/>
    <col min="18" max="19" width="8.7109375" style="0" customWidth="1"/>
    <col min="20" max="20" width="7.28125" style="0" bestFit="1" customWidth="1"/>
    <col min="21" max="22" width="8.7109375" style="0" customWidth="1"/>
    <col min="23" max="23" width="7.28125" style="0" bestFit="1" customWidth="1"/>
  </cols>
  <sheetData>
    <row r="1" spans="1:23" ht="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5">
      <c r="A2" s="38" t="s">
        <v>123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4" customFormat="1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15" t="s">
        <v>122</v>
      </c>
    </row>
    <row r="4" spans="1:23" ht="15" customHeight="1">
      <c r="A4" s="44" t="s">
        <v>51</v>
      </c>
      <c r="B4" s="45" t="s">
        <v>52</v>
      </c>
      <c r="C4" s="35" t="s">
        <v>5</v>
      </c>
      <c r="D4" s="46"/>
      <c r="E4" s="47"/>
      <c r="F4" s="35" t="s">
        <v>6</v>
      </c>
      <c r="G4" s="46"/>
      <c r="H4" s="47"/>
      <c r="I4" s="35" t="s">
        <v>7</v>
      </c>
      <c r="J4" s="46"/>
      <c r="K4" s="47"/>
      <c r="L4" s="35" t="s">
        <v>8</v>
      </c>
      <c r="M4" s="46"/>
      <c r="N4" s="47"/>
      <c r="O4" s="35" t="s">
        <v>10</v>
      </c>
      <c r="P4" s="46"/>
      <c r="Q4" s="47"/>
      <c r="R4" s="35" t="s">
        <v>11</v>
      </c>
      <c r="S4" s="46"/>
      <c r="T4" s="47"/>
      <c r="U4" s="35" t="s">
        <v>12</v>
      </c>
      <c r="V4" s="46"/>
      <c r="W4" s="47"/>
    </row>
    <row r="5" spans="1:23" ht="75" customHeight="1">
      <c r="A5" s="44"/>
      <c r="B5" s="45"/>
      <c r="C5" s="48"/>
      <c r="D5" s="49"/>
      <c r="E5" s="50"/>
      <c r="F5" s="48"/>
      <c r="G5" s="49"/>
      <c r="H5" s="50"/>
      <c r="I5" s="48"/>
      <c r="J5" s="49"/>
      <c r="K5" s="50"/>
      <c r="L5" s="48"/>
      <c r="M5" s="49"/>
      <c r="N5" s="50"/>
      <c r="O5" s="48"/>
      <c r="P5" s="49"/>
      <c r="Q5" s="50"/>
      <c r="R5" s="48"/>
      <c r="S5" s="49"/>
      <c r="T5" s="50"/>
      <c r="U5" s="48"/>
      <c r="V5" s="49"/>
      <c r="W5" s="50"/>
    </row>
    <row r="6" spans="1:23" ht="12.75" customHeight="1">
      <c r="A6" s="44"/>
      <c r="B6" s="45"/>
      <c r="C6" s="16" t="s">
        <v>14</v>
      </c>
      <c r="D6" s="16" t="s">
        <v>15</v>
      </c>
      <c r="E6" s="16" t="s">
        <v>16</v>
      </c>
      <c r="F6" s="16" t="s">
        <v>14</v>
      </c>
      <c r="G6" s="16" t="s">
        <v>15</v>
      </c>
      <c r="H6" s="16" t="s">
        <v>16</v>
      </c>
      <c r="I6" s="16" t="s">
        <v>14</v>
      </c>
      <c r="J6" s="16" t="s">
        <v>15</v>
      </c>
      <c r="K6" s="16" t="s">
        <v>16</v>
      </c>
      <c r="L6" s="16" t="s">
        <v>14</v>
      </c>
      <c r="M6" s="16" t="s">
        <v>15</v>
      </c>
      <c r="N6" s="16" t="s">
        <v>16</v>
      </c>
      <c r="O6" s="16" t="s">
        <v>14</v>
      </c>
      <c r="P6" s="16" t="s">
        <v>15</v>
      </c>
      <c r="Q6" s="16" t="s">
        <v>16</v>
      </c>
      <c r="R6" s="16" t="s">
        <v>14</v>
      </c>
      <c r="S6" s="16" t="s">
        <v>15</v>
      </c>
      <c r="T6" s="16" t="s">
        <v>16</v>
      </c>
      <c r="U6" s="16" t="s">
        <v>14</v>
      </c>
      <c r="V6" s="16" t="s">
        <v>15</v>
      </c>
      <c r="W6" s="16" t="s">
        <v>16</v>
      </c>
    </row>
    <row r="7" spans="1:23" ht="12.75">
      <c r="A7" s="51">
        <v>1</v>
      </c>
      <c r="B7" s="52" t="s">
        <v>53</v>
      </c>
      <c r="C7" s="17">
        <v>20017.920023821396</v>
      </c>
      <c r="D7" s="17">
        <v>6982.34</v>
      </c>
      <c r="E7" s="17">
        <f aca="true" t="shared" si="0" ref="E7:E38">D7*100/C7</f>
        <v>34.88044707787318</v>
      </c>
      <c r="F7" s="17">
        <v>11912.076190550324</v>
      </c>
      <c r="G7" s="17">
        <v>6720.41</v>
      </c>
      <c r="H7" s="17">
        <f aca="true" t="shared" si="1" ref="H7:H38">G7*100/F7</f>
        <v>56.41678152907721</v>
      </c>
      <c r="I7" s="17">
        <v>2348.923061225352</v>
      </c>
      <c r="J7" s="17">
        <v>1200.17</v>
      </c>
      <c r="K7" s="17">
        <f aca="true" t="shared" si="2" ref="K7:K38">J7*100/I7</f>
        <v>51.094478989614615</v>
      </c>
      <c r="L7" s="17">
        <v>10106.684774582762</v>
      </c>
      <c r="M7" s="17">
        <v>3037.58</v>
      </c>
      <c r="N7" s="17">
        <f aca="true" t="shared" si="3" ref="N7:N38">M7*100/L7</f>
        <v>30.0551572325595</v>
      </c>
      <c r="O7" s="17">
        <f aca="true" t="shared" si="4" ref="O7:O28">C7+I7+L7</f>
        <v>32473.52785962951</v>
      </c>
      <c r="P7" s="17">
        <f aca="true" t="shared" si="5" ref="P7:P28">D7+J7+M7</f>
        <v>11220.09</v>
      </c>
      <c r="Q7" s="17">
        <f aca="true" t="shared" si="6" ref="Q7:Q48">P7*100/O7</f>
        <v>34.55149698702311</v>
      </c>
      <c r="R7" s="17">
        <v>4863.408666197875</v>
      </c>
      <c r="S7" s="17">
        <v>45598.35</v>
      </c>
      <c r="T7" s="17">
        <f aca="true" t="shared" si="7" ref="T7:T38">S7*100/R7</f>
        <v>937.5800622497957</v>
      </c>
      <c r="U7" s="17">
        <f aca="true" t="shared" si="8" ref="U7:U28">O7+R7</f>
        <v>37336.93652582738</v>
      </c>
      <c r="V7" s="17">
        <f aca="true" t="shared" si="9" ref="V7:V28">P7+S7</f>
        <v>56818.44</v>
      </c>
      <c r="W7" s="17">
        <f aca="true" t="shared" si="10" ref="W7:W48">V7*100/U7</f>
        <v>152.1775627218278</v>
      </c>
    </row>
    <row r="8" spans="1:23" ht="12.75">
      <c r="A8" s="51">
        <v>2</v>
      </c>
      <c r="B8" s="52" t="s">
        <v>54</v>
      </c>
      <c r="C8" s="17">
        <v>7373.173780399979</v>
      </c>
      <c r="D8" s="17">
        <v>1420.96</v>
      </c>
      <c r="E8" s="17">
        <f t="shared" si="0"/>
        <v>19.272026434224582</v>
      </c>
      <c r="F8" s="17">
        <v>4321.205308632366</v>
      </c>
      <c r="G8" s="17">
        <v>948.79</v>
      </c>
      <c r="H8" s="17">
        <f t="shared" si="1"/>
        <v>21.956605443037514</v>
      </c>
      <c r="I8" s="17">
        <v>2026.6355133337656</v>
      </c>
      <c r="J8" s="17">
        <v>178.04</v>
      </c>
      <c r="K8" s="17">
        <f t="shared" si="2"/>
        <v>8.785003461580944</v>
      </c>
      <c r="L8" s="17">
        <v>8654.680696453815</v>
      </c>
      <c r="M8" s="17">
        <v>1987.03</v>
      </c>
      <c r="N8" s="17">
        <f t="shared" si="3"/>
        <v>22.95902147856442</v>
      </c>
      <c r="O8" s="17">
        <f t="shared" si="4"/>
        <v>18054.48999018756</v>
      </c>
      <c r="P8" s="17">
        <f t="shared" si="5"/>
        <v>3586.0299999999997</v>
      </c>
      <c r="Q8" s="17">
        <f t="shared" si="6"/>
        <v>19.862261420560603</v>
      </c>
      <c r="R8" s="17">
        <v>3038.8020012021425</v>
      </c>
      <c r="S8" s="17">
        <v>906.66</v>
      </c>
      <c r="T8" s="17">
        <f t="shared" si="7"/>
        <v>29.836099872295982</v>
      </c>
      <c r="U8" s="17">
        <f t="shared" si="8"/>
        <v>21093.291991389706</v>
      </c>
      <c r="V8" s="17">
        <f t="shared" si="9"/>
        <v>4492.69</v>
      </c>
      <c r="W8" s="17">
        <f t="shared" si="10"/>
        <v>21.299140986783467</v>
      </c>
    </row>
    <row r="9" spans="1:23" ht="12.75">
      <c r="A9" s="51">
        <v>3</v>
      </c>
      <c r="B9" s="52" t="s">
        <v>55</v>
      </c>
      <c r="C9" s="17">
        <v>109048.18620009301</v>
      </c>
      <c r="D9" s="17">
        <v>24214.87</v>
      </c>
      <c r="E9" s="17">
        <f t="shared" si="0"/>
        <v>22.205660491746308</v>
      </c>
      <c r="F9" s="17">
        <v>59290.28066630342</v>
      </c>
      <c r="G9" s="17">
        <v>17856.23</v>
      </c>
      <c r="H9" s="17">
        <f t="shared" si="1"/>
        <v>30.11662248741601</v>
      </c>
      <c r="I9" s="17">
        <v>31996.97188738598</v>
      </c>
      <c r="J9" s="17">
        <v>9151.23</v>
      </c>
      <c r="K9" s="17">
        <f t="shared" si="2"/>
        <v>28.600300154051915</v>
      </c>
      <c r="L9" s="17">
        <v>62068.285710792414</v>
      </c>
      <c r="M9" s="17">
        <v>31484.48</v>
      </c>
      <c r="N9" s="17">
        <f t="shared" si="3"/>
        <v>50.72555112397036</v>
      </c>
      <c r="O9" s="17">
        <f t="shared" si="4"/>
        <v>203113.4437982714</v>
      </c>
      <c r="P9" s="17">
        <f t="shared" si="5"/>
        <v>64850.58</v>
      </c>
      <c r="Q9" s="17">
        <f t="shared" si="6"/>
        <v>31.928255849183685</v>
      </c>
      <c r="R9" s="17">
        <v>32430.924241074903</v>
      </c>
      <c r="S9" s="17">
        <v>7501.53</v>
      </c>
      <c r="T9" s="17">
        <f t="shared" si="7"/>
        <v>23.13079314125451</v>
      </c>
      <c r="U9" s="17">
        <f t="shared" si="8"/>
        <v>235544.3680393463</v>
      </c>
      <c r="V9" s="17">
        <f t="shared" si="9"/>
        <v>72352.11</v>
      </c>
      <c r="W9" s="17">
        <f t="shared" si="10"/>
        <v>30.716977273646386</v>
      </c>
    </row>
    <row r="10" spans="1:23" ht="12.75">
      <c r="A10" s="51">
        <v>4</v>
      </c>
      <c r="B10" s="52" t="s">
        <v>56</v>
      </c>
      <c r="C10" s="17">
        <v>239189.37411864166</v>
      </c>
      <c r="D10" s="17">
        <v>90974.96</v>
      </c>
      <c r="E10" s="17">
        <f t="shared" si="0"/>
        <v>38.03469963296739</v>
      </c>
      <c r="F10" s="17">
        <v>138267.728607457</v>
      </c>
      <c r="G10" s="17">
        <v>55025.8</v>
      </c>
      <c r="H10" s="17">
        <f t="shared" si="1"/>
        <v>39.79656030672104</v>
      </c>
      <c r="I10" s="17">
        <v>40469.266856275426</v>
      </c>
      <c r="J10" s="17">
        <v>9446.93</v>
      </c>
      <c r="K10" s="17">
        <f t="shared" si="2"/>
        <v>23.34346711431739</v>
      </c>
      <c r="L10" s="17">
        <v>118843.3476154923</v>
      </c>
      <c r="M10" s="17">
        <v>26832.19</v>
      </c>
      <c r="N10" s="17">
        <f t="shared" si="3"/>
        <v>22.577780362442585</v>
      </c>
      <c r="O10" s="17">
        <f t="shared" si="4"/>
        <v>398501.9885904094</v>
      </c>
      <c r="P10" s="17">
        <f t="shared" si="5"/>
        <v>127254.08000000002</v>
      </c>
      <c r="Q10" s="17">
        <f t="shared" si="6"/>
        <v>31.933110409342284</v>
      </c>
      <c r="R10" s="17">
        <v>50168.84748559803</v>
      </c>
      <c r="S10" s="17">
        <v>27339.06</v>
      </c>
      <c r="T10" s="17">
        <f t="shared" si="7"/>
        <v>54.494096177609464</v>
      </c>
      <c r="U10" s="17">
        <f t="shared" si="8"/>
        <v>448670.83607600746</v>
      </c>
      <c r="V10" s="17">
        <f t="shared" si="9"/>
        <v>154593.14</v>
      </c>
      <c r="W10" s="17">
        <f t="shared" si="10"/>
        <v>34.45580313444109</v>
      </c>
    </row>
    <row r="11" spans="1:23" s="3" customFormat="1" ht="12.75">
      <c r="A11" s="51">
        <v>5</v>
      </c>
      <c r="B11" s="52" t="s">
        <v>57</v>
      </c>
      <c r="C11" s="17">
        <v>348755.9189220899</v>
      </c>
      <c r="D11" s="17">
        <v>154882.83</v>
      </c>
      <c r="E11" s="17">
        <f t="shared" si="0"/>
        <v>44.41009359173055</v>
      </c>
      <c r="F11" s="17">
        <v>215052.6361547443</v>
      </c>
      <c r="G11" s="17">
        <v>103087.65</v>
      </c>
      <c r="H11" s="17">
        <f t="shared" si="1"/>
        <v>47.93600852482541</v>
      </c>
      <c r="I11" s="17">
        <v>81975.33879661124</v>
      </c>
      <c r="J11" s="17">
        <v>73789.47</v>
      </c>
      <c r="K11" s="17">
        <f t="shared" si="2"/>
        <v>90.01422999065466</v>
      </c>
      <c r="L11" s="17">
        <v>177920.16726820442</v>
      </c>
      <c r="M11" s="17">
        <v>77727.86</v>
      </c>
      <c r="N11" s="17">
        <f t="shared" si="3"/>
        <v>43.68693060120032</v>
      </c>
      <c r="O11" s="17">
        <f t="shared" si="4"/>
        <v>608651.4249869055</v>
      </c>
      <c r="P11" s="17">
        <f t="shared" si="5"/>
        <v>306400.16000000003</v>
      </c>
      <c r="Q11" s="17">
        <f t="shared" si="6"/>
        <v>50.34082685448274</v>
      </c>
      <c r="R11" s="17">
        <v>62806.08341117784</v>
      </c>
      <c r="S11" s="17">
        <v>101281.86</v>
      </c>
      <c r="T11" s="17">
        <f t="shared" si="7"/>
        <v>161.26122582255218</v>
      </c>
      <c r="U11" s="17">
        <f t="shared" si="8"/>
        <v>671457.5083980834</v>
      </c>
      <c r="V11" s="17">
        <f t="shared" si="9"/>
        <v>407682.02</v>
      </c>
      <c r="W11" s="17">
        <f t="shared" si="10"/>
        <v>60.71598200943786</v>
      </c>
    </row>
    <row r="12" spans="1:23" ht="12.75">
      <c r="A12" s="51">
        <v>6</v>
      </c>
      <c r="B12" s="52" t="s">
        <v>58</v>
      </c>
      <c r="C12" s="17">
        <v>38416.42407622037</v>
      </c>
      <c r="D12" s="17">
        <v>14337.33</v>
      </c>
      <c r="E12" s="17">
        <f t="shared" si="0"/>
        <v>37.32083436905508</v>
      </c>
      <c r="F12" s="17">
        <v>17964.260583793883</v>
      </c>
      <c r="G12" s="17">
        <v>11826.91</v>
      </c>
      <c r="H12" s="17">
        <f t="shared" si="1"/>
        <v>65.83577400713851</v>
      </c>
      <c r="I12" s="17">
        <v>25834.85097886951</v>
      </c>
      <c r="J12" s="17">
        <v>1125.77</v>
      </c>
      <c r="K12" s="17">
        <f t="shared" si="2"/>
        <v>4.3575633585840094</v>
      </c>
      <c r="L12" s="17">
        <v>32994.68523169687</v>
      </c>
      <c r="M12" s="17">
        <v>59253.05</v>
      </c>
      <c r="N12" s="17">
        <f t="shared" si="3"/>
        <v>179.58361955542347</v>
      </c>
      <c r="O12" s="17">
        <f t="shared" si="4"/>
        <v>97245.96028678675</v>
      </c>
      <c r="P12" s="17">
        <f t="shared" si="5"/>
        <v>74716.15000000001</v>
      </c>
      <c r="Q12" s="17">
        <f t="shared" si="6"/>
        <v>76.83213758150531</v>
      </c>
      <c r="R12" s="17">
        <v>19042.74078143607</v>
      </c>
      <c r="S12" s="17">
        <v>13911.97</v>
      </c>
      <c r="T12" s="17">
        <f t="shared" si="7"/>
        <v>73.05655293886144</v>
      </c>
      <c r="U12" s="17">
        <f t="shared" si="8"/>
        <v>116288.70106822281</v>
      </c>
      <c r="V12" s="17">
        <f t="shared" si="9"/>
        <v>88628.12000000001</v>
      </c>
      <c r="W12" s="17">
        <f t="shared" si="10"/>
        <v>76.21387046709273</v>
      </c>
    </row>
    <row r="13" spans="1:23" ht="12.75">
      <c r="A13" s="51">
        <v>7</v>
      </c>
      <c r="B13" s="52" t="s">
        <v>59</v>
      </c>
      <c r="C13" s="17">
        <v>192148.95768719557</v>
      </c>
      <c r="D13" s="17">
        <v>74102.43</v>
      </c>
      <c r="E13" s="17">
        <f t="shared" si="0"/>
        <v>38.56509600256761</v>
      </c>
      <c r="F13" s="17">
        <v>105255.61405931346</v>
      </c>
      <c r="G13" s="17">
        <v>60378.33</v>
      </c>
      <c r="H13" s="17">
        <f t="shared" si="1"/>
        <v>57.363524539390085</v>
      </c>
      <c r="I13" s="17">
        <v>41193.037295850234</v>
      </c>
      <c r="J13" s="17">
        <v>3201.45</v>
      </c>
      <c r="K13" s="17">
        <f t="shared" si="2"/>
        <v>7.771823128765774</v>
      </c>
      <c r="L13" s="17">
        <v>74944.75963909105</v>
      </c>
      <c r="M13" s="17">
        <v>14346.04</v>
      </c>
      <c r="N13" s="17">
        <f t="shared" si="3"/>
        <v>19.142152258657898</v>
      </c>
      <c r="O13" s="17">
        <f t="shared" si="4"/>
        <v>308286.7546221368</v>
      </c>
      <c r="P13" s="17">
        <f t="shared" si="5"/>
        <v>91649.91999999997</v>
      </c>
      <c r="Q13" s="17">
        <f t="shared" si="6"/>
        <v>29.728789390362913</v>
      </c>
      <c r="R13" s="17">
        <v>27245.24193814853</v>
      </c>
      <c r="S13" s="17">
        <v>26075.92</v>
      </c>
      <c r="T13" s="17">
        <f t="shared" si="7"/>
        <v>95.7081609302531</v>
      </c>
      <c r="U13" s="17">
        <f t="shared" si="8"/>
        <v>335531.99656028533</v>
      </c>
      <c r="V13" s="17">
        <f t="shared" si="9"/>
        <v>117725.83999999997</v>
      </c>
      <c r="W13" s="17">
        <f t="shared" si="10"/>
        <v>35.086322975713</v>
      </c>
    </row>
    <row r="14" spans="1:23" ht="12.75">
      <c r="A14" s="51">
        <v>8</v>
      </c>
      <c r="B14" s="52" t="s">
        <v>60</v>
      </c>
      <c r="C14" s="17">
        <v>7415.876871754259</v>
      </c>
      <c r="D14" s="17">
        <v>4495.91</v>
      </c>
      <c r="E14" s="17">
        <f t="shared" si="0"/>
        <v>60.62546719355755</v>
      </c>
      <c r="F14" s="17">
        <v>3174.72</v>
      </c>
      <c r="G14" s="17">
        <v>3491.89</v>
      </c>
      <c r="H14" s="17">
        <f t="shared" si="1"/>
        <v>109.99048735006555</v>
      </c>
      <c r="I14" s="17">
        <v>3208.2838402383613</v>
      </c>
      <c r="J14" s="17">
        <v>4855.57</v>
      </c>
      <c r="K14" s="17">
        <f t="shared" si="2"/>
        <v>151.3447762664058</v>
      </c>
      <c r="L14" s="17">
        <v>15209.303131641154</v>
      </c>
      <c r="M14" s="17">
        <v>4944.38</v>
      </c>
      <c r="N14" s="17">
        <f t="shared" si="3"/>
        <v>32.50891876639504</v>
      </c>
      <c r="O14" s="17">
        <f t="shared" si="4"/>
        <v>25833.463843633774</v>
      </c>
      <c r="P14" s="17">
        <f t="shared" si="5"/>
        <v>14295.86</v>
      </c>
      <c r="Q14" s="17">
        <f t="shared" si="6"/>
        <v>55.338533332311826</v>
      </c>
      <c r="R14" s="17">
        <v>7218.387345086076</v>
      </c>
      <c r="S14" s="17">
        <v>7174.04</v>
      </c>
      <c r="T14" s="17">
        <f t="shared" si="7"/>
        <v>99.38563361917305</v>
      </c>
      <c r="U14" s="17">
        <f t="shared" si="8"/>
        <v>33051.85118871985</v>
      </c>
      <c r="V14" s="17">
        <f t="shared" si="9"/>
        <v>21469.9</v>
      </c>
      <c r="W14" s="17">
        <f t="shared" si="10"/>
        <v>64.95823752022515</v>
      </c>
    </row>
    <row r="15" spans="1:23" ht="12.75">
      <c r="A15" s="51">
        <v>9</v>
      </c>
      <c r="B15" s="52" t="s">
        <v>61</v>
      </c>
      <c r="C15" s="17">
        <v>68277.22930991238</v>
      </c>
      <c r="D15" s="17">
        <v>28927.87</v>
      </c>
      <c r="E15" s="17">
        <f t="shared" si="0"/>
        <v>42.36825409053367</v>
      </c>
      <c r="F15" s="17">
        <v>33173.23298279754</v>
      </c>
      <c r="G15" s="17">
        <v>15518.22</v>
      </c>
      <c r="H15" s="17">
        <f t="shared" si="1"/>
        <v>46.7793416699759</v>
      </c>
      <c r="I15" s="17">
        <v>16138.157454388882</v>
      </c>
      <c r="J15" s="17">
        <v>2800.17</v>
      </c>
      <c r="K15" s="17">
        <f t="shared" si="2"/>
        <v>17.351237326281474</v>
      </c>
      <c r="L15" s="17">
        <v>31867.438725663123</v>
      </c>
      <c r="M15" s="17">
        <v>5502.69</v>
      </c>
      <c r="N15" s="17">
        <f t="shared" si="3"/>
        <v>17.26743729664297</v>
      </c>
      <c r="O15" s="17">
        <f t="shared" si="4"/>
        <v>116282.8254899644</v>
      </c>
      <c r="P15" s="17">
        <f t="shared" si="5"/>
        <v>37230.73</v>
      </c>
      <c r="Q15" s="17">
        <f t="shared" si="6"/>
        <v>32.01739366336015</v>
      </c>
      <c r="R15" s="17">
        <v>16981.8534092231</v>
      </c>
      <c r="S15" s="17">
        <v>1900.26</v>
      </c>
      <c r="T15" s="17">
        <f t="shared" si="7"/>
        <v>11.189944667452732</v>
      </c>
      <c r="U15" s="17">
        <f t="shared" si="8"/>
        <v>133264.67889918748</v>
      </c>
      <c r="V15" s="17">
        <f t="shared" si="9"/>
        <v>39130.990000000005</v>
      </c>
      <c r="W15" s="17">
        <f t="shared" si="10"/>
        <v>29.36336193748829</v>
      </c>
    </row>
    <row r="16" spans="1:23" ht="12.75">
      <c r="A16" s="51">
        <v>10</v>
      </c>
      <c r="B16" s="53" t="s">
        <v>62</v>
      </c>
      <c r="C16" s="17">
        <v>102754.43932485313</v>
      </c>
      <c r="D16" s="17">
        <v>19020.28</v>
      </c>
      <c r="E16" s="17">
        <f t="shared" si="0"/>
        <v>18.510421666423888</v>
      </c>
      <c r="F16" s="17">
        <v>52232.02832178719</v>
      </c>
      <c r="G16" s="17">
        <v>14699.15</v>
      </c>
      <c r="H16" s="17">
        <f t="shared" si="1"/>
        <v>28.1420241033769</v>
      </c>
      <c r="I16" s="17">
        <v>29621.158829931752</v>
      </c>
      <c r="J16" s="17">
        <v>13514.18</v>
      </c>
      <c r="K16" s="17">
        <f t="shared" si="2"/>
        <v>45.62340075076373</v>
      </c>
      <c r="L16" s="17">
        <v>71756.0739445065</v>
      </c>
      <c r="M16" s="17">
        <v>17676.81</v>
      </c>
      <c r="N16" s="17">
        <f t="shared" si="3"/>
        <v>24.634583566640778</v>
      </c>
      <c r="O16" s="17">
        <f t="shared" si="4"/>
        <v>204131.67209929138</v>
      </c>
      <c r="P16" s="17">
        <f t="shared" si="5"/>
        <v>50211.270000000004</v>
      </c>
      <c r="Q16" s="17">
        <f t="shared" si="6"/>
        <v>24.59749116030207</v>
      </c>
      <c r="R16" s="17">
        <v>15902.721956350455</v>
      </c>
      <c r="S16" s="17">
        <v>5924.66</v>
      </c>
      <c r="T16" s="17">
        <f t="shared" si="7"/>
        <v>37.25563470368101</v>
      </c>
      <c r="U16" s="17">
        <f t="shared" si="8"/>
        <v>220034.39405564184</v>
      </c>
      <c r="V16" s="17">
        <f t="shared" si="9"/>
        <v>56135.93000000001</v>
      </c>
      <c r="W16" s="17">
        <f t="shared" si="10"/>
        <v>25.512343304749198</v>
      </c>
    </row>
    <row r="17" spans="1:23" ht="12.75">
      <c r="A17" s="51">
        <v>11</v>
      </c>
      <c r="B17" s="53" t="s">
        <v>63</v>
      </c>
      <c r="C17" s="17">
        <v>11443.003411128875</v>
      </c>
      <c r="D17" s="17">
        <v>4448.25</v>
      </c>
      <c r="E17" s="17">
        <f t="shared" si="0"/>
        <v>38.873098610403815</v>
      </c>
      <c r="F17" s="17">
        <v>4780.900389195921</v>
      </c>
      <c r="G17" s="17">
        <v>4116.02</v>
      </c>
      <c r="H17" s="17">
        <f t="shared" si="1"/>
        <v>86.09298803425303</v>
      </c>
      <c r="I17" s="17">
        <v>3385.597521265241</v>
      </c>
      <c r="J17" s="17">
        <v>3785.48</v>
      </c>
      <c r="K17" s="17">
        <f t="shared" si="2"/>
        <v>111.81128223963603</v>
      </c>
      <c r="L17" s="17">
        <v>13970.497259988408</v>
      </c>
      <c r="M17" s="17">
        <v>4849.9</v>
      </c>
      <c r="N17" s="17">
        <f t="shared" si="3"/>
        <v>34.7152997473479</v>
      </c>
      <c r="O17" s="17">
        <f t="shared" si="4"/>
        <v>28799.098192382524</v>
      </c>
      <c r="P17" s="17">
        <f t="shared" si="5"/>
        <v>13083.630000000001</v>
      </c>
      <c r="Q17" s="17">
        <f t="shared" si="6"/>
        <v>45.43069339393645</v>
      </c>
      <c r="R17" s="17">
        <v>4262.612060656476</v>
      </c>
      <c r="S17" s="17">
        <v>1767.73</v>
      </c>
      <c r="T17" s="17">
        <f t="shared" si="7"/>
        <v>41.47058129722824</v>
      </c>
      <c r="U17" s="17">
        <f t="shared" si="8"/>
        <v>33061.710253039</v>
      </c>
      <c r="V17" s="17">
        <f t="shared" si="9"/>
        <v>14851.36</v>
      </c>
      <c r="W17" s="17">
        <f t="shared" si="10"/>
        <v>44.92012024282646</v>
      </c>
    </row>
    <row r="18" spans="1:23" ht="12.75">
      <c r="A18" s="51">
        <v>12</v>
      </c>
      <c r="B18" s="53" t="s">
        <v>64</v>
      </c>
      <c r="C18" s="17">
        <v>15689.328301882566</v>
      </c>
      <c r="D18" s="17">
        <v>7853.87</v>
      </c>
      <c r="E18" s="17">
        <f t="shared" si="0"/>
        <v>50.05867586477627</v>
      </c>
      <c r="F18" s="17">
        <v>8608.583949560209</v>
      </c>
      <c r="G18" s="17">
        <v>6568.1</v>
      </c>
      <c r="H18" s="17">
        <f t="shared" si="1"/>
        <v>76.29710110842966</v>
      </c>
      <c r="I18" s="17">
        <v>11661.980198728215</v>
      </c>
      <c r="J18" s="17">
        <v>1026.85</v>
      </c>
      <c r="K18" s="17">
        <f t="shared" si="2"/>
        <v>8.805108416424698</v>
      </c>
      <c r="L18" s="17">
        <v>14571.401338944073</v>
      </c>
      <c r="M18" s="17">
        <v>3763.16</v>
      </c>
      <c r="N18" s="17">
        <f t="shared" si="3"/>
        <v>25.825656108602523</v>
      </c>
      <c r="O18" s="17">
        <f t="shared" si="4"/>
        <v>41922.70983955485</v>
      </c>
      <c r="P18" s="17">
        <f t="shared" si="5"/>
        <v>12643.88</v>
      </c>
      <c r="Q18" s="17">
        <f t="shared" si="6"/>
        <v>30.15997784587452</v>
      </c>
      <c r="R18" s="17">
        <v>6013.186444351667</v>
      </c>
      <c r="S18" s="17">
        <v>9431.16</v>
      </c>
      <c r="T18" s="17">
        <f t="shared" si="7"/>
        <v>156.84130347993647</v>
      </c>
      <c r="U18" s="17">
        <f t="shared" si="8"/>
        <v>47935.89628390652</v>
      </c>
      <c r="V18" s="17">
        <f t="shared" si="9"/>
        <v>22075.04</v>
      </c>
      <c r="W18" s="17">
        <f t="shared" si="10"/>
        <v>46.05116772878874</v>
      </c>
    </row>
    <row r="19" spans="1:23" ht="12.75">
      <c r="A19" s="51">
        <v>13</v>
      </c>
      <c r="B19" s="53" t="s">
        <v>65</v>
      </c>
      <c r="C19" s="17">
        <v>7749.886945123367</v>
      </c>
      <c r="D19" s="17">
        <v>1358.16</v>
      </c>
      <c r="E19" s="17">
        <f t="shared" si="0"/>
        <v>17.524900809741812</v>
      </c>
      <c r="F19" s="17">
        <v>4156</v>
      </c>
      <c r="G19" s="17">
        <v>815.81</v>
      </c>
      <c r="H19" s="17">
        <f t="shared" si="1"/>
        <v>19.629692011549565</v>
      </c>
      <c r="I19" s="17">
        <v>4769.1404295043585</v>
      </c>
      <c r="J19" s="17">
        <v>1130.18</v>
      </c>
      <c r="K19" s="17">
        <f t="shared" si="2"/>
        <v>23.69777146858844</v>
      </c>
      <c r="L19" s="17">
        <v>12485.437343562844</v>
      </c>
      <c r="M19" s="17">
        <v>4008.24</v>
      </c>
      <c r="N19" s="17">
        <f t="shared" si="3"/>
        <v>32.10332077046977</v>
      </c>
      <c r="O19" s="17">
        <f t="shared" si="4"/>
        <v>25004.464718190568</v>
      </c>
      <c r="P19" s="17">
        <f t="shared" si="5"/>
        <v>6496.58</v>
      </c>
      <c r="Q19" s="17">
        <f t="shared" si="6"/>
        <v>25.98167996483358</v>
      </c>
      <c r="R19" s="17">
        <v>11488.99232603178</v>
      </c>
      <c r="S19" s="17">
        <v>4018.43</v>
      </c>
      <c r="T19" s="17">
        <f t="shared" si="7"/>
        <v>34.97634854272671</v>
      </c>
      <c r="U19" s="17">
        <f t="shared" si="8"/>
        <v>36493.45704422235</v>
      </c>
      <c r="V19" s="17">
        <f t="shared" si="9"/>
        <v>10515.01</v>
      </c>
      <c r="W19" s="17">
        <f t="shared" si="10"/>
        <v>28.813411640497726</v>
      </c>
    </row>
    <row r="20" spans="1:23" ht="12.75">
      <c r="A20" s="51">
        <v>14</v>
      </c>
      <c r="B20" s="53" t="s">
        <v>66</v>
      </c>
      <c r="C20" s="17">
        <v>770</v>
      </c>
      <c r="D20" s="17">
        <v>25</v>
      </c>
      <c r="E20" s="17">
        <f t="shared" si="0"/>
        <v>3.2467532467532467</v>
      </c>
      <c r="F20" s="17">
        <v>495</v>
      </c>
      <c r="G20" s="17">
        <v>24.8</v>
      </c>
      <c r="H20" s="17">
        <f t="shared" si="1"/>
        <v>5.01010101010101</v>
      </c>
      <c r="I20" s="17">
        <v>234.47999511737714</v>
      </c>
      <c r="J20" s="17">
        <v>17.65</v>
      </c>
      <c r="K20" s="17">
        <f t="shared" si="2"/>
        <v>7.527294595500428</v>
      </c>
      <c r="L20" s="17">
        <v>508.0605058618984</v>
      </c>
      <c r="M20" s="17">
        <v>432.73</v>
      </c>
      <c r="N20" s="17">
        <f t="shared" si="3"/>
        <v>85.17292625725669</v>
      </c>
      <c r="O20" s="17">
        <f t="shared" si="4"/>
        <v>1512.5405009792755</v>
      </c>
      <c r="P20" s="17">
        <f t="shared" si="5"/>
        <v>475.38</v>
      </c>
      <c r="Q20" s="17">
        <f t="shared" si="6"/>
        <v>31.429241047907222</v>
      </c>
      <c r="R20" s="17">
        <v>140</v>
      </c>
      <c r="S20" s="17">
        <v>276.24</v>
      </c>
      <c r="T20" s="17">
        <f t="shared" si="7"/>
        <v>197.31428571428572</v>
      </c>
      <c r="U20" s="17">
        <f t="shared" si="8"/>
        <v>1652.5405009792755</v>
      </c>
      <c r="V20" s="17">
        <f t="shared" si="9"/>
        <v>751.62</v>
      </c>
      <c r="W20" s="17">
        <f t="shared" si="10"/>
        <v>45.48269767395105</v>
      </c>
    </row>
    <row r="21" spans="1:23" ht="12.75">
      <c r="A21" s="51">
        <v>15</v>
      </c>
      <c r="B21" s="53" t="s">
        <v>67</v>
      </c>
      <c r="C21" s="17">
        <v>17816.34752879384</v>
      </c>
      <c r="D21" s="17">
        <v>2969.57</v>
      </c>
      <c r="E21" s="17">
        <f t="shared" si="0"/>
        <v>16.6676699317901</v>
      </c>
      <c r="F21" s="17">
        <v>9501.13625749202</v>
      </c>
      <c r="G21" s="17">
        <v>1433.39</v>
      </c>
      <c r="H21" s="17">
        <f t="shared" si="1"/>
        <v>15.086511351415632</v>
      </c>
      <c r="I21" s="17">
        <v>18071.12872740641</v>
      </c>
      <c r="J21" s="17">
        <v>5208.96</v>
      </c>
      <c r="K21" s="17">
        <f t="shared" si="2"/>
        <v>28.82476285003807</v>
      </c>
      <c r="L21" s="17">
        <v>26440.129577491403</v>
      </c>
      <c r="M21" s="17">
        <v>4101.4</v>
      </c>
      <c r="N21" s="17">
        <f t="shared" si="3"/>
        <v>15.512026852892355</v>
      </c>
      <c r="O21" s="17">
        <f t="shared" si="4"/>
        <v>62327.605833691654</v>
      </c>
      <c r="P21" s="17">
        <f t="shared" si="5"/>
        <v>12279.93</v>
      </c>
      <c r="Q21" s="17">
        <f t="shared" si="6"/>
        <v>19.702232799967412</v>
      </c>
      <c r="R21" s="17">
        <v>5688.206375372421</v>
      </c>
      <c r="S21" s="17">
        <v>3780.55</v>
      </c>
      <c r="T21" s="17">
        <f t="shared" si="7"/>
        <v>66.46295423401332</v>
      </c>
      <c r="U21" s="17">
        <f t="shared" si="8"/>
        <v>68015.81220906407</v>
      </c>
      <c r="V21" s="17">
        <f t="shared" si="9"/>
        <v>16060.48</v>
      </c>
      <c r="W21" s="17">
        <f t="shared" si="10"/>
        <v>23.612862183625758</v>
      </c>
    </row>
    <row r="22" spans="1:23" ht="12.75">
      <c r="A22" s="51">
        <v>16</v>
      </c>
      <c r="B22" s="53" t="s">
        <v>68</v>
      </c>
      <c r="C22" s="17">
        <v>133374.25775700936</v>
      </c>
      <c r="D22" s="17">
        <v>98870.15</v>
      </c>
      <c r="E22" s="17">
        <f t="shared" si="0"/>
        <v>74.12985958664424</v>
      </c>
      <c r="F22" s="17">
        <v>95877.16</v>
      </c>
      <c r="G22" s="17">
        <v>87058.45</v>
      </c>
      <c r="H22" s="17">
        <f t="shared" si="1"/>
        <v>90.80207423749306</v>
      </c>
      <c r="I22" s="17">
        <v>28498.174799198176</v>
      </c>
      <c r="J22" s="17">
        <v>16625.23</v>
      </c>
      <c r="K22" s="17">
        <f t="shared" si="2"/>
        <v>58.337876432941826</v>
      </c>
      <c r="L22" s="17">
        <v>55248.74621508775</v>
      </c>
      <c r="M22" s="17">
        <v>51658.34</v>
      </c>
      <c r="N22" s="17">
        <f t="shared" si="3"/>
        <v>93.50137973971387</v>
      </c>
      <c r="O22" s="17">
        <f t="shared" si="4"/>
        <v>217121.17877129526</v>
      </c>
      <c r="P22" s="17">
        <f t="shared" si="5"/>
        <v>167153.72</v>
      </c>
      <c r="Q22" s="17">
        <f t="shared" si="6"/>
        <v>76.98637274628629</v>
      </c>
      <c r="R22" s="17">
        <v>12201.81764694385</v>
      </c>
      <c r="S22" s="17">
        <v>22514.27</v>
      </c>
      <c r="T22" s="17">
        <f t="shared" si="7"/>
        <v>184.51570619594597</v>
      </c>
      <c r="U22" s="17">
        <f t="shared" si="8"/>
        <v>229322.9964182391</v>
      </c>
      <c r="V22" s="17">
        <f t="shared" si="9"/>
        <v>189667.99</v>
      </c>
      <c r="W22" s="17">
        <f t="shared" si="10"/>
        <v>82.70779335801267</v>
      </c>
    </row>
    <row r="23" spans="1:23" ht="12.75">
      <c r="A23" s="51">
        <v>17</v>
      </c>
      <c r="B23" s="53" t="s">
        <v>69</v>
      </c>
      <c r="C23" s="17">
        <v>440278.4370144635</v>
      </c>
      <c r="D23" s="17">
        <v>240293</v>
      </c>
      <c r="E23" s="17">
        <f t="shared" si="0"/>
        <v>54.577508185372736</v>
      </c>
      <c r="F23" s="17">
        <v>284566.32993150153</v>
      </c>
      <c r="G23" s="17">
        <v>204131.57</v>
      </c>
      <c r="H23" s="17">
        <f t="shared" si="1"/>
        <v>71.73426668191449</v>
      </c>
      <c r="I23" s="17">
        <v>125015.13394782874</v>
      </c>
      <c r="J23" s="17">
        <v>123910.1</v>
      </c>
      <c r="K23" s="17">
        <f t="shared" si="2"/>
        <v>99.11607985934735</v>
      </c>
      <c r="L23" s="17">
        <v>276054.69035129744</v>
      </c>
      <c r="M23" s="17">
        <v>218321.49</v>
      </c>
      <c r="N23" s="17">
        <f t="shared" si="3"/>
        <v>79.08631790395297</v>
      </c>
      <c r="O23" s="17">
        <f t="shared" si="4"/>
        <v>841348.2613135898</v>
      </c>
      <c r="P23" s="17">
        <f t="shared" si="5"/>
        <v>582524.5900000001</v>
      </c>
      <c r="Q23" s="17">
        <f t="shared" si="6"/>
        <v>69.23703498127036</v>
      </c>
      <c r="R23" s="17">
        <v>93809.62372738137</v>
      </c>
      <c r="S23" s="17">
        <v>255523.78</v>
      </c>
      <c r="T23" s="17">
        <f t="shared" si="7"/>
        <v>272.3854652083175</v>
      </c>
      <c r="U23" s="17">
        <f t="shared" si="8"/>
        <v>935157.8850409711</v>
      </c>
      <c r="V23" s="17">
        <f t="shared" si="9"/>
        <v>838048.37</v>
      </c>
      <c r="W23" s="17">
        <f t="shared" si="10"/>
        <v>89.61570911240122</v>
      </c>
    </row>
    <row r="24" spans="1:23" ht="12.75">
      <c r="A24" s="51">
        <v>18</v>
      </c>
      <c r="B24" s="53" t="s">
        <v>70</v>
      </c>
      <c r="C24" s="17">
        <v>24959.03800530794</v>
      </c>
      <c r="D24" s="17">
        <v>4035.06</v>
      </c>
      <c r="E24" s="17">
        <f t="shared" si="0"/>
        <v>16.166728858467543</v>
      </c>
      <c r="F24" s="17">
        <v>10206.01143224099</v>
      </c>
      <c r="G24" s="17">
        <v>2370.74</v>
      </c>
      <c r="H24" s="17">
        <f t="shared" si="1"/>
        <v>23.22885894984191</v>
      </c>
      <c r="I24" s="17">
        <v>8500.641309495348</v>
      </c>
      <c r="J24" s="17">
        <v>1412.75</v>
      </c>
      <c r="K24" s="17">
        <f t="shared" si="2"/>
        <v>16.619334336833344</v>
      </c>
      <c r="L24" s="17">
        <v>28613.207908369488</v>
      </c>
      <c r="M24" s="17">
        <v>7526.57</v>
      </c>
      <c r="N24" s="17">
        <f t="shared" si="3"/>
        <v>26.304530495507446</v>
      </c>
      <c r="O24" s="17">
        <f t="shared" si="4"/>
        <v>62072.88722317277</v>
      </c>
      <c r="P24" s="17">
        <f t="shared" si="5"/>
        <v>12974.380000000001</v>
      </c>
      <c r="Q24" s="17">
        <f t="shared" si="6"/>
        <v>20.90184713553402</v>
      </c>
      <c r="R24" s="17">
        <v>7514.974113439147</v>
      </c>
      <c r="S24" s="17">
        <v>4966.93</v>
      </c>
      <c r="T24" s="17">
        <f t="shared" si="7"/>
        <v>66.09377391091155</v>
      </c>
      <c r="U24" s="17">
        <f t="shared" si="8"/>
        <v>69587.86133661192</v>
      </c>
      <c r="V24" s="17">
        <f t="shared" si="9"/>
        <v>17941.31</v>
      </c>
      <c r="W24" s="17">
        <f t="shared" si="10"/>
        <v>25.782240832512304</v>
      </c>
    </row>
    <row r="25" spans="1:23" ht="12.75">
      <c r="A25" s="51">
        <v>19</v>
      </c>
      <c r="B25" s="53" t="s">
        <v>71</v>
      </c>
      <c r="C25" s="17">
        <v>23126.594864558963</v>
      </c>
      <c r="D25" s="17">
        <v>3051.76</v>
      </c>
      <c r="E25" s="17">
        <f t="shared" si="0"/>
        <v>13.195889917528502</v>
      </c>
      <c r="F25" s="17">
        <v>10091.420444461743</v>
      </c>
      <c r="G25" s="17">
        <v>2201.81</v>
      </c>
      <c r="H25" s="17">
        <f t="shared" si="1"/>
        <v>21.81863308656783</v>
      </c>
      <c r="I25" s="17">
        <v>5118.575633300229</v>
      </c>
      <c r="J25" s="17">
        <v>89.95</v>
      </c>
      <c r="K25" s="17">
        <f t="shared" si="2"/>
        <v>1.7573248193268218</v>
      </c>
      <c r="L25" s="17">
        <v>16272.587977113237</v>
      </c>
      <c r="M25" s="17">
        <v>4186.09</v>
      </c>
      <c r="N25" s="17">
        <f t="shared" si="3"/>
        <v>25.724795624934234</v>
      </c>
      <c r="O25" s="17">
        <f t="shared" si="4"/>
        <v>44517.75847497243</v>
      </c>
      <c r="P25" s="17">
        <f t="shared" si="5"/>
        <v>7327.800000000001</v>
      </c>
      <c r="Q25" s="17">
        <f t="shared" si="6"/>
        <v>16.46039749310298</v>
      </c>
      <c r="R25" s="17">
        <v>5088.990299478319</v>
      </c>
      <c r="S25" s="17">
        <v>775.35</v>
      </c>
      <c r="T25" s="17">
        <f t="shared" si="7"/>
        <v>15.235831753884115</v>
      </c>
      <c r="U25" s="17">
        <f t="shared" si="8"/>
        <v>49606.748774450745</v>
      </c>
      <c r="V25" s="17">
        <f t="shared" si="9"/>
        <v>8103.1500000000015</v>
      </c>
      <c r="W25" s="17">
        <f t="shared" si="10"/>
        <v>16.334773393118265</v>
      </c>
    </row>
    <row r="26" spans="1:23" ht="12.75">
      <c r="A26" s="51">
        <v>20</v>
      </c>
      <c r="B26" s="53" t="s">
        <v>72</v>
      </c>
      <c r="C26" s="17">
        <v>129152.16503655384</v>
      </c>
      <c r="D26" s="17">
        <v>26514.64</v>
      </c>
      <c r="E26" s="17">
        <f t="shared" si="0"/>
        <v>20.529768116930583</v>
      </c>
      <c r="F26" s="17">
        <v>65514.78050828987</v>
      </c>
      <c r="G26" s="17">
        <v>20120.77</v>
      </c>
      <c r="H26" s="17">
        <f t="shared" si="1"/>
        <v>30.71180250303064</v>
      </c>
      <c r="I26" s="17">
        <v>22277.296934909093</v>
      </c>
      <c r="J26" s="17">
        <v>4043.89</v>
      </c>
      <c r="K26" s="17">
        <f t="shared" si="2"/>
        <v>18.15251649163558</v>
      </c>
      <c r="L26" s="17">
        <v>63257.92901686934</v>
      </c>
      <c r="M26" s="17">
        <v>10689.93</v>
      </c>
      <c r="N26" s="17">
        <f t="shared" si="3"/>
        <v>16.898956646445473</v>
      </c>
      <c r="O26" s="17">
        <f t="shared" si="4"/>
        <v>214687.39098833228</v>
      </c>
      <c r="P26" s="17">
        <f t="shared" si="5"/>
        <v>41248.46</v>
      </c>
      <c r="Q26" s="17">
        <f t="shared" si="6"/>
        <v>19.21326623334006</v>
      </c>
      <c r="R26" s="17">
        <v>25616.820651776503</v>
      </c>
      <c r="S26" s="17">
        <v>3743.34</v>
      </c>
      <c r="T26" s="17">
        <f t="shared" si="7"/>
        <v>14.612820423288566</v>
      </c>
      <c r="U26" s="17">
        <f t="shared" si="8"/>
        <v>240304.21164010878</v>
      </c>
      <c r="V26" s="17">
        <f t="shared" si="9"/>
        <v>44991.8</v>
      </c>
      <c r="W26" s="17">
        <f t="shared" si="10"/>
        <v>18.72285121135617</v>
      </c>
    </row>
    <row r="27" spans="1:23" ht="12.75">
      <c r="A27" s="51">
        <v>21</v>
      </c>
      <c r="B27" s="53" t="s">
        <v>73</v>
      </c>
      <c r="C27" s="17">
        <v>1342.83</v>
      </c>
      <c r="D27" s="17">
        <v>142.93</v>
      </c>
      <c r="E27" s="17">
        <f t="shared" si="0"/>
        <v>10.64393854769405</v>
      </c>
      <c r="F27" s="17">
        <v>541.55</v>
      </c>
      <c r="G27" s="17">
        <v>86.25</v>
      </c>
      <c r="H27" s="17">
        <f t="shared" si="1"/>
        <v>15.926507247714893</v>
      </c>
      <c r="I27" s="17">
        <v>1266.13</v>
      </c>
      <c r="J27" s="17">
        <v>578.5</v>
      </c>
      <c r="K27" s="17">
        <f t="shared" si="2"/>
        <v>45.69041093726552</v>
      </c>
      <c r="L27" s="17">
        <v>2489.75</v>
      </c>
      <c r="M27" s="17">
        <v>759.17</v>
      </c>
      <c r="N27" s="17">
        <f t="shared" si="3"/>
        <v>30.49181644743448</v>
      </c>
      <c r="O27" s="17">
        <f t="shared" si="4"/>
        <v>5098.71</v>
      </c>
      <c r="P27" s="17">
        <f t="shared" si="5"/>
        <v>1480.6000000000001</v>
      </c>
      <c r="Q27" s="17">
        <f t="shared" si="6"/>
        <v>29.03871763642176</v>
      </c>
      <c r="R27" s="17">
        <v>528.97</v>
      </c>
      <c r="S27" s="17">
        <v>155.3</v>
      </c>
      <c r="T27" s="17">
        <f t="shared" si="7"/>
        <v>29.358942851201395</v>
      </c>
      <c r="U27" s="17">
        <f t="shared" si="8"/>
        <v>5627.68</v>
      </c>
      <c r="V27" s="17">
        <f t="shared" si="9"/>
        <v>1635.9</v>
      </c>
      <c r="W27" s="17">
        <f t="shared" si="10"/>
        <v>29.068816990305063</v>
      </c>
    </row>
    <row r="28" spans="1:23" ht="12.75">
      <c r="A28" s="51">
        <v>22</v>
      </c>
      <c r="B28" s="53" t="s">
        <v>74</v>
      </c>
      <c r="C28" s="17">
        <v>7044.862275966428</v>
      </c>
      <c r="D28" s="17">
        <v>2387.18</v>
      </c>
      <c r="E28" s="17">
        <f t="shared" si="0"/>
        <v>33.885403383170065</v>
      </c>
      <c r="F28" s="17">
        <v>2846.4</v>
      </c>
      <c r="G28" s="17">
        <v>1886.31</v>
      </c>
      <c r="H28" s="17">
        <f t="shared" si="1"/>
        <v>66.2700252951096</v>
      </c>
      <c r="I28" s="17">
        <v>2419.454214052284</v>
      </c>
      <c r="J28" s="17">
        <v>2092.36</v>
      </c>
      <c r="K28" s="17">
        <f t="shared" si="2"/>
        <v>86.48066112793092</v>
      </c>
      <c r="L28" s="17">
        <v>14127.451115759482</v>
      </c>
      <c r="M28" s="17">
        <v>3953.4</v>
      </c>
      <c r="N28" s="17">
        <f t="shared" si="3"/>
        <v>27.983816525755984</v>
      </c>
      <c r="O28" s="17">
        <f t="shared" si="4"/>
        <v>23591.767605778194</v>
      </c>
      <c r="P28" s="17">
        <f t="shared" si="5"/>
        <v>8432.94</v>
      </c>
      <c r="Q28" s="17">
        <f t="shared" si="6"/>
        <v>35.74526564060664</v>
      </c>
      <c r="R28" s="17">
        <v>4450.669296364367</v>
      </c>
      <c r="S28" s="17">
        <v>617.38</v>
      </c>
      <c r="T28" s="17">
        <f t="shared" si="7"/>
        <v>13.87162152228028</v>
      </c>
      <c r="U28" s="17">
        <f t="shared" si="8"/>
        <v>28042.43690214256</v>
      </c>
      <c r="V28" s="17">
        <f t="shared" si="9"/>
        <v>9050.32</v>
      </c>
      <c r="W28" s="17">
        <f t="shared" si="10"/>
        <v>32.27365735575041</v>
      </c>
    </row>
    <row r="29" spans="1:23" ht="12.75">
      <c r="A29" s="54"/>
      <c r="B29" s="55" t="s">
        <v>75</v>
      </c>
      <c r="C29" s="20">
        <f>SUM(C7:C28)</f>
        <v>1946144.2514557703</v>
      </c>
      <c r="D29" s="20">
        <f>SUM(D7:D28)</f>
        <v>811309.3500000002</v>
      </c>
      <c r="E29" s="20">
        <f t="shared" si="0"/>
        <v>41.68803773888385</v>
      </c>
      <c r="F29" s="20">
        <f>SUM(F7:F28)</f>
        <v>1137829.0557881214</v>
      </c>
      <c r="G29" s="20">
        <f>SUM(G7:G28)</f>
        <v>620367.4000000001</v>
      </c>
      <c r="H29" s="20">
        <f t="shared" si="1"/>
        <v>54.522021286431325</v>
      </c>
      <c r="I29" s="20">
        <f>SUM(I7:I28)</f>
        <v>506030.3582249159</v>
      </c>
      <c r="J29" s="20">
        <f>SUM(J7:J28)</f>
        <v>279184.88000000006</v>
      </c>
      <c r="K29" s="20">
        <f t="shared" si="2"/>
        <v>55.171567369859346</v>
      </c>
      <c r="L29" s="20">
        <f>SUM(L7:L28)</f>
        <v>1128405.31534847</v>
      </c>
      <c r="M29" s="20">
        <f>SUM(M7:M28)</f>
        <v>557042.5300000001</v>
      </c>
      <c r="N29" s="20">
        <f t="shared" si="3"/>
        <v>49.365464910804356</v>
      </c>
      <c r="O29" s="20">
        <f>SUM(O7:O28)</f>
        <v>3580579.9250291563</v>
      </c>
      <c r="P29" s="20">
        <f>SUM(P7:P28)</f>
        <v>1647536.76</v>
      </c>
      <c r="Q29" s="20">
        <f t="shared" si="6"/>
        <v>46.01312621129618</v>
      </c>
      <c r="R29" s="20">
        <f>SUM(R7:R28)</f>
        <v>416503.8741772909</v>
      </c>
      <c r="S29" s="20">
        <f>SUM(S7:S28)</f>
        <v>545184.77</v>
      </c>
      <c r="T29" s="20">
        <f t="shared" si="7"/>
        <v>130.8954859248042</v>
      </c>
      <c r="U29" s="20">
        <f>SUM(U7:U28)</f>
        <v>3997083.799206447</v>
      </c>
      <c r="V29" s="20">
        <f>SUM(V7:V28)</f>
        <v>2192721.53</v>
      </c>
      <c r="W29" s="20">
        <f t="shared" si="10"/>
        <v>54.858032509484225</v>
      </c>
    </row>
    <row r="30" spans="1:23" ht="12.75">
      <c r="A30" s="56">
        <v>23</v>
      </c>
      <c r="B30" s="57" t="s">
        <v>76</v>
      </c>
      <c r="C30" s="17">
        <v>55914.01446121513</v>
      </c>
      <c r="D30" s="17">
        <v>5071.4</v>
      </c>
      <c r="E30" s="17">
        <f t="shared" si="0"/>
        <v>9.069998011889822</v>
      </c>
      <c r="F30" s="17">
        <v>20363.43</v>
      </c>
      <c r="G30" s="17">
        <v>2872.42</v>
      </c>
      <c r="H30" s="17">
        <f t="shared" si="1"/>
        <v>14.105776875506729</v>
      </c>
      <c r="I30" s="17">
        <v>8670.74142857143</v>
      </c>
      <c r="J30" s="17">
        <v>4012.36</v>
      </c>
      <c r="K30" s="17">
        <f t="shared" si="2"/>
        <v>46.27470479950716</v>
      </c>
      <c r="L30" s="17">
        <v>22121.46628430056</v>
      </c>
      <c r="M30" s="17">
        <v>7298.13</v>
      </c>
      <c r="N30" s="17">
        <f t="shared" si="3"/>
        <v>32.991167521202826</v>
      </c>
      <c r="O30" s="17">
        <f aca="true" t="shared" si="11" ref="O30:P36">C30+I30+L30</f>
        <v>86706.22217408712</v>
      </c>
      <c r="P30" s="17">
        <f t="shared" si="11"/>
        <v>16381.89</v>
      </c>
      <c r="Q30" s="17">
        <f t="shared" si="6"/>
        <v>18.893557566271024</v>
      </c>
      <c r="R30" s="17">
        <v>22372</v>
      </c>
      <c r="S30" s="17">
        <v>5552.2</v>
      </c>
      <c r="T30" s="17">
        <f t="shared" si="7"/>
        <v>24.817629179331313</v>
      </c>
      <c r="U30" s="17">
        <f aca="true" t="shared" si="12" ref="U30:V36">O30+R30</f>
        <v>109078.22217408712</v>
      </c>
      <c r="V30" s="17">
        <f t="shared" si="12"/>
        <v>21934.09</v>
      </c>
      <c r="W30" s="17">
        <f t="shared" si="10"/>
        <v>20.108587729816076</v>
      </c>
    </row>
    <row r="31" spans="1:23" ht="12.75">
      <c r="A31" s="56">
        <v>24</v>
      </c>
      <c r="B31" s="57" t="s">
        <v>77</v>
      </c>
      <c r="C31" s="17">
        <v>10600.578067097233</v>
      </c>
      <c r="D31" s="17">
        <v>14043.69</v>
      </c>
      <c r="E31" s="17">
        <f t="shared" si="0"/>
        <v>132.48041673868448</v>
      </c>
      <c r="F31" s="17">
        <v>5251.5</v>
      </c>
      <c r="G31" s="17">
        <v>12617.51</v>
      </c>
      <c r="H31" s="17">
        <f t="shared" si="1"/>
        <v>240.2648767018947</v>
      </c>
      <c r="I31" s="17">
        <v>4657.741985285551</v>
      </c>
      <c r="J31" s="17">
        <v>1823.64</v>
      </c>
      <c r="K31" s="17">
        <f t="shared" si="2"/>
        <v>39.152877204472254</v>
      </c>
      <c r="L31" s="17">
        <v>14173.591894099593</v>
      </c>
      <c r="M31" s="17">
        <v>33628.42</v>
      </c>
      <c r="N31" s="17">
        <f t="shared" si="3"/>
        <v>237.26109973576544</v>
      </c>
      <c r="O31" s="17">
        <f t="shared" si="11"/>
        <v>29431.911946482374</v>
      </c>
      <c r="P31" s="17">
        <f t="shared" si="11"/>
        <v>49495.75</v>
      </c>
      <c r="Q31" s="17">
        <f t="shared" si="6"/>
        <v>168.17035226933532</v>
      </c>
      <c r="R31" s="17">
        <v>13461.929277448882</v>
      </c>
      <c r="S31" s="17">
        <v>8783.9</v>
      </c>
      <c r="T31" s="17">
        <f t="shared" si="7"/>
        <v>65.24993423278927</v>
      </c>
      <c r="U31" s="17">
        <f t="shared" si="12"/>
        <v>42893.84122393126</v>
      </c>
      <c r="V31" s="17">
        <f t="shared" si="12"/>
        <v>58279.65</v>
      </c>
      <c r="W31" s="17">
        <f t="shared" si="10"/>
        <v>135.8695055911307</v>
      </c>
    </row>
    <row r="32" spans="1:23" ht="12.75">
      <c r="A32" s="56">
        <v>25</v>
      </c>
      <c r="B32" s="57" t="s">
        <v>78</v>
      </c>
      <c r="C32" s="17">
        <v>46120.71927978882</v>
      </c>
      <c r="D32" s="17">
        <v>63307.73</v>
      </c>
      <c r="E32" s="17">
        <f t="shared" si="0"/>
        <v>137.2652703353283</v>
      </c>
      <c r="F32" s="17">
        <v>15357.05</v>
      </c>
      <c r="G32" s="17">
        <v>9497.7</v>
      </c>
      <c r="H32" s="17">
        <f t="shared" si="1"/>
        <v>61.845862323818714</v>
      </c>
      <c r="I32" s="17">
        <v>36803.301246685805</v>
      </c>
      <c r="J32" s="17">
        <v>67437.56</v>
      </c>
      <c r="K32" s="17">
        <f t="shared" si="2"/>
        <v>183.2378012721694</v>
      </c>
      <c r="L32" s="17">
        <v>40874.124840040524</v>
      </c>
      <c r="M32" s="17">
        <v>20725.37</v>
      </c>
      <c r="N32" s="17">
        <f t="shared" si="3"/>
        <v>50.705354747307794</v>
      </c>
      <c r="O32" s="17">
        <f t="shared" si="11"/>
        <v>123798.14536651515</v>
      </c>
      <c r="P32" s="17">
        <f t="shared" si="11"/>
        <v>151470.65999999997</v>
      </c>
      <c r="Q32" s="17">
        <f t="shared" si="6"/>
        <v>122.35293150116098</v>
      </c>
      <c r="R32" s="17">
        <v>109274.90826565879</v>
      </c>
      <c r="S32" s="17">
        <v>215090.48</v>
      </c>
      <c r="T32" s="17">
        <f t="shared" si="7"/>
        <v>196.8342810017213</v>
      </c>
      <c r="U32" s="17">
        <f t="shared" si="12"/>
        <v>233073.05363217392</v>
      </c>
      <c r="V32" s="17">
        <f t="shared" si="12"/>
        <v>366561.14</v>
      </c>
      <c r="W32" s="17">
        <f t="shared" si="10"/>
        <v>157.27306708672182</v>
      </c>
    </row>
    <row r="33" spans="1:23" ht="12.75">
      <c r="A33" s="56">
        <v>26</v>
      </c>
      <c r="B33" s="57" t="s">
        <v>79</v>
      </c>
      <c r="C33" s="17">
        <v>99933.07635616846</v>
      </c>
      <c r="D33" s="17">
        <v>30958.81</v>
      </c>
      <c r="E33" s="17">
        <f t="shared" si="0"/>
        <v>30.979542638776216</v>
      </c>
      <c r="F33" s="17">
        <v>34263.22848602787</v>
      </c>
      <c r="G33" s="17">
        <v>25260.42</v>
      </c>
      <c r="H33" s="17">
        <f t="shared" si="1"/>
        <v>73.72457621820692</v>
      </c>
      <c r="I33" s="17">
        <v>46898.478586775906</v>
      </c>
      <c r="J33" s="17">
        <v>7532.36</v>
      </c>
      <c r="K33" s="17">
        <f t="shared" si="2"/>
        <v>16.060990093874647</v>
      </c>
      <c r="L33" s="17">
        <v>104095.97804330556</v>
      </c>
      <c r="M33" s="17">
        <v>23379.96</v>
      </c>
      <c r="N33" s="17">
        <f t="shared" si="3"/>
        <v>22.46000320038645</v>
      </c>
      <c r="O33" s="17">
        <f t="shared" si="11"/>
        <v>250927.53298624995</v>
      </c>
      <c r="P33" s="17">
        <f t="shared" si="11"/>
        <v>61871.130000000005</v>
      </c>
      <c r="Q33" s="17">
        <f t="shared" si="6"/>
        <v>24.656971382805708</v>
      </c>
      <c r="R33" s="17">
        <v>31183.60090788841</v>
      </c>
      <c r="S33" s="17">
        <v>225149.67</v>
      </c>
      <c r="T33" s="17">
        <f t="shared" si="7"/>
        <v>722.0130563659334</v>
      </c>
      <c r="U33" s="17">
        <f t="shared" si="12"/>
        <v>282111.1338941384</v>
      </c>
      <c r="V33" s="17">
        <f t="shared" si="12"/>
        <v>287020.80000000005</v>
      </c>
      <c r="W33" s="17">
        <f t="shared" si="10"/>
        <v>101.7403304995768</v>
      </c>
    </row>
    <row r="34" spans="1:23" ht="12.75">
      <c r="A34" s="56">
        <v>27</v>
      </c>
      <c r="B34" s="57" t="s">
        <v>80</v>
      </c>
      <c r="C34" s="17">
        <v>2020.1446900701376</v>
      </c>
      <c r="D34" s="17">
        <v>67.33</v>
      </c>
      <c r="E34" s="17">
        <f t="shared" si="0"/>
        <v>3.332929583259819</v>
      </c>
      <c r="F34" s="17">
        <v>1120</v>
      </c>
      <c r="G34" s="17">
        <v>67.33</v>
      </c>
      <c r="H34" s="17">
        <f t="shared" si="1"/>
        <v>6.011607142857143</v>
      </c>
      <c r="I34" s="17">
        <v>168</v>
      </c>
      <c r="J34" s="17">
        <v>2594</v>
      </c>
      <c r="K34" s="17">
        <f t="shared" si="2"/>
        <v>1544.047619047619</v>
      </c>
      <c r="L34" s="17">
        <v>1627.1284105083298</v>
      </c>
      <c r="M34" s="17">
        <v>1896.67</v>
      </c>
      <c r="N34" s="17">
        <f t="shared" si="3"/>
        <v>116.56547742334995</v>
      </c>
      <c r="O34" s="17">
        <f t="shared" si="11"/>
        <v>3815.273100578467</v>
      </c>
      <c r="P34" s="17">
        <f t="shared" si="11"/>
        <v>4558</v>
      </c>
      <c r="Q34" s="17">
        <f t="shared" si="6"/>
        <v>119.46720142547387</v>
      </c>
      <c r="R34" s="17">
        <v>501.40882347192513</v>
      </c>
      <c r="S34" s="17">
        <v>2556.7</v>
      </c>
      <c r="T34" s="17">
        <f t="shared" si="7"/>
        <v>509.9032726022928</v>
      </c>
      <c r="U34" s="17">
        <f t="shared" si="12"/>
        <v>4316.681924050392</v>
      </c>
      <c r="V34" s="17">
        <f t="shared" si="12"/>
        <v>7114.7</v>
      </c>
      <c r="W34" s="17">
        <f t="shared" si="10"/>
        <v>164.81872246274276</v>
      </c>
    </row>
    <row r="35" spans="1:23" ht="12.75">
      <c r="A35" s="56">
        <v>28</v>
      </c>
      <c r="B35" s="57" t="s">
        <v>81</v>
      </c>
      <c r="C35" s="17">
        <v>3392</v>
      </c>
      <c r="D35" s="17">
        <v>502.83</v>
      </c>
      <c r="E35" s="17">
        <f t="shared" si="0"/>
        <v>14.823997641509434</v>
      </c>
      <c r="F35" s="17">
        <v>1040</v>
      </c>
      <c r="G35" s="17">
        <v>489.21</v>
      </c>
      <c r="H35" s="17">
        <f t="shared" si="1"/>
        <v>47.03942307692308</v>
      </c>
      <c r="I35" s="17">
        <v>625</v>
      </c>
      <c r="J35" s="17">
        <v>2427.13</v>
      </c>
      <c r="K35" s="17">
        <f t="shared" si="2"/>
        <v>388.3408</v>
      </c>
      <c r="L35" s="17">
        <v>2150.99</v>
      </c>
      <c r="M35" s="17">
        <v>1919.82</v>
      </c>
      <c r="N35" s="17">
        <f t="shared" si="3"/>
        <v>89.25285566181157</v>
      </c>
      <c r="O35" s="17">
        <f t="shared" si="11"/>
        <v>6167.99</v>
      </c>
      <c r="P35" s="17">
        <f t="shared" si="11"/>
        <v>4849.780000000001</v>
      </c>
      <c r="Q35" s="17">
        <f t="shared" si="6"/>
        <v>78.62820789268466</v>
      </c>
      <c r="R35" s="17">
        <v>846</v>
      </c>
      <c r="S35" s="17">
        <v>2229.87</v>
      </c>
      <c r="T35" s="17">
        <f t="shared" si="7"/>
        <v>263.5780141843972</v>
      </c>
      <c r="U35" s="17">
        <f t="shared" si="12"/>
        <v>7013.99</v>
      </c>
      <c r="V35" s="17">
        <f t="shared" si="12"/>
        <v>7079.6500000000015</v>
      </c>
      <c r="W35" s="17">
        <f t="shared" si="10"/>
        <v>100.93612907916894</v>
      </c>
    </row>
    <row r="36" spans="1:23" ht="12.75">
      <c r="A36" s="56">
        <v>29</v>
      </c>
      <c r="B36" s="57" t="s">
        <v>82</v>
      </c>
      <c r="C36" s="17">
        <v>19050</v>
      </c>
      <c r="D36" s="17">
        <v>2627.73</v>
      </c>
      <c r="E36" s="17">
        <f t="shared" si="0"/>
        <v>13.793858267716535</v>
      </c>
      <c r="F36" s="17">
        <v>3353</v>
      </c>
      <c r="G36" s="17">
        <v>1425.48</v>
      </c>
      <c r="H36" s="17">
        <f t="shared" si="1"/>
        <v>42.51356993736952</v>
      </c>
      <c r="I36" s="17">
        <v>3095</v>
      </c>
      <c r="J36" s="17">
        <v>1869.96</v>
      </c>
      <c r="K36" s="17">
        <f t="shared" si="2"/>
        <v>60.418739903069465</v>
      </c>
      <c r="L36" s="17">
        <v>6123</v>
      </c>
      <c r="M36" s="17">
        <v>431.46</v>
      </c>
      <c r="N36" s="17">
        <f t="shared" si="3"/>
        <v>7.046545810877021</v>
      </c>
      <c r="O36" s="17">
        <f t="shared" si="11"/>
        <v>28268</v>
      </c>
      <c r="P36" s="17">
        <f t="shared" si="11"/>
        <v>4929.150000000001</v>
      </c>
      <c r="Q36" s="17">
        <f t="shared" si="6"/>
        <v>17.437208150558938</v>
      </c>
      <c r="R36" s="17">
        <v>3160.7</v>
      </c>
      <c r="S36" s="17">
        <v>419.22</v>
      </c>
      <c r="T36" s="17">
        <f t="shared" si="7"/>
        <v>13.26351757522068</v>
      </c>
      <c r="U36" s="17">
        <f t="shared" si="12"/>
        <v>31428.7</v>
      </c>
      <c r="V36" s="17">
        <f t="shared" si="12"/>
        <v>5348.370000000001</v>
      </c>
      <c r="W36" s="17">
        <f t="shared" si="10"/>
        <v>17.0174712921629</v>
      </c>
    </row>
    <row r="37" spans="1:23" ht="12.75">
      <c r="A37" s="54"/>
      <c r="B37" s="55" t="s">
        <v>83</v>
      </c>
      <c r="C37" s="20">
        <f>SUM(C30:C36)</f>
        <v>237030.53285433978</v>
      </c>
      <c r="D37" s="20">
        <f>SUM(D30:D36)</f>
        <v>116579.52</v>
      </c>
      <c r="E37" s="20">
        <f t="shared" si="0"/>
        <v>49.183334567129606</v>
      </c>
      <c r="F37" s="20">
        <f>SUM(F30:F36)</f>
        <v>80748.20848602787</v>
      </c>
      <c r="G37" s="20">
        <f>SUM(G30:G36)</f>
        <v>52230.07000000001</v>
      </c>
      <c r="H37" s="20">
        <f t="shared" si="1"/>
        <v>64.68263628293073</v>
      </c>
      <c r="I37" s="20">
        <f>SUM(I30:I36)</f>
        <v>100918.26324731868</v>
      </c>
      <c r="J37" s="20">
        <f>SUM(J30:J36)</f>
        <v>87697.01</v>
      </c>
      <c r="K37" s="20">
        <f t="shared" si="2"/>
        <v>86.89904798012866</v>
      </c>
      <c r="L37" s="20">
        <f>SUM(L30:L36)</f>
        <v>191166.27947225457</v>
      </c>
      <c r="M37" s="20">
        <f>SUM(M30:M36)</f>
        <v>89279.83000000002</v>
      </c>
      <c r="N37" s="20">
        <f t="shared" si="3"/>
        <v>46.702708368061266</v>
      </c>
      <c r="O37" s="20">
        <f>SUM(O30:O36)</f>
        <v>529115.075573913</v>
      </c>
      <c r="P37" s="20">
        <f>SUM(P30:P36)</f>
        <v>293556.36000000004</v>
      </c>
      <c r="Q37" s="20">
        <f t="shared" si="6"/>
        <v>55.480626720300776</v>
      </c>
      <c r="R37" s="20">
        <f>SUM(R30:R36)</f>
        <v>180800.54727446803</v>
      </c>
      <c r="S37" s="20">
        <f>SUM(S30:S36)</f>
        <v>459782.04000000004</v>
      </c>
      <c r="T37" s="20">
        <f t="shared" si="7"/>
        <v>254.30345589718726</v>
      </c>
      <c r="U37" s="20">
        <f>SUM(U30:U36)</f>
        <v>709915.622848381</v>
      </c>
      <c r="V37" s="20">
        <f>SUM(V30:V36)</f>
        <v>753338.4</v>
      </c>
      <c r="W37" s="20">
        <f t="shared" si="10"/>
        <v>106.11661101038945</v>
      </c>
    </row>
    <row r="38" spans="1:23" ht="12.75">
      <c r="A38" s="58" t="s">
        <v>84</v>
      </c>
      <c r="B38" s="59" t="s">
        <v>85</v>
      </c>
      <c r="C38" s="60">
        <f>C29+C37+C60</f>
        <v>2194523.5843101097</v>
      </c>
      <c r="D38" s="60">
        <f>D29+D37+D60</f>
        <v>934669.7000000002</v>
      </c>
      <c r="E38" s="60">
        <f t="shared" si="0"/>
        <v>42.59100730028524</v>
      </c>
      <c r="F38" s="60">
        <f>F29+F37+F60</f>
        <v>1220865.2642741492</v>
      </c>
      <c r="G38" s="60">
        <f>G29+G37+G60</f>
        <v>678792.1600000001</v>
      </c>
      <c r="H38" s="60">
        <f t="shared" si="1"/>
        <v>55.59926880248886</v>
      </c>
      <c r="I38" s="60">
        <f>I29+I37+I60</f>
        <v>624874.5704737937</v>
      </c>
      <c r="J38" s="60">
        <f>J29+J37+J60</f>
        <v>377151.88000000006</v>
      </c>
      <c r="K38" s="60">
        <f t="shared" si="2"/>
        <v>60.3564135621706</v>
      </c>
      <c r="L38" s="60">
        <f>L29+L37+L60</f>
        <v>1327751.2625930433</v>
      </c>
      <c r="M38" s="60">
        <f>M29+M37+M60</f>
        <v>668286.3700000001</v>
      </c>
      <c r="N38" s="60">
        <f t="shared" si="3"/>
        <v>50.332196159607825</v>
      </c>
      <c r="O38" s="60">
        <f>O29+O37+O60</f>
        <v>4147149.4173769476</v>
      </c>
      <c r="P38" s="60">
        <f>P29+P37+P60</f>
        <v>1980107.9500000002</v>
      </c>
      <c r="Q38" s="60">
        <f t="shared" si="6"/>
        <v>47.7462408685629</v>
      </c>
      <c r="R38" s="60">
        <f>R29+R37+R60</f>
        <v>600051.3937603459</v>
      </c>
      <c r="S38" s="60">
        <f>S29+S37+S60</f>
        <v>1047395.05</v>
      </c>
      <c r="T38" s="60">
        <f t="shared" si="7"/>
        <v>174.55089028896055</v>
      </c>
      <c r="U38" s="60">
        <f>U29+U37+U60</f>
        <v>4747200.811137293</v>
      </c>
      <c r="V38" s="60">
        <f>V29+V37+V60</f>
        <v>3027502.9999999995</v>
      </c>
      <c r="W38" s="60">
        <f t="shared" si="10"/>
        <v>63.774487754915434</v>
      </c>
    </row>
    <row r="39" spans="1:23" ht="12.75">
      <c r="A39" s="56">
        <v>30</v>
      </c>
      <c r="B39" s="57" t="s">
        <v>86</v>
      </c>
      <c r="C39" s="61">
        <v>115742.94181282657</v>
      </c>
      <c r="D39" s="17"/>
      <c r="E39" s="61"/>
      <c r="F39" s="61">
        <v>88023.58</v>
      </c>
      <c r="G39" s="17"/>
      <c r="H39" s="61"/>
      <c r="I39" s="61">
        <v>13053.674921263742</v>
      </c>
      <c r="J39" s="17"/>
      <c r="K39" s="61"/>
      <c r="L39" s="61">
        <v>17617.65129958146</v>
      </c>
      <c r="M39" s="17"/>
      <c r="N39" s="61"/>
      <c r="O39" s="61">
        <f>C39+I39+L39</f>
        <v>146414.26803367177</v>
      </c>
      <c r="P39" s="61"/>
      <c r="Q39" s="61">
        <f t="shared" si="6"/>
        <v>0</v>
      </c>
      <c r="R39" s="61">
        <v>5420.662058679813</v>
      </c>
      <c r="S39" s="17"/>
      <c r="T39" s="61"/>
      <c r="U39" s="61">
        <f aca="true" t="shared" si="13" ref="U39:V41">O39+R39</f>
        <v>151834.9300923516</v>
      </c>
      <c r="V39" s="61">
        <f t="shared" si="13"/>
        <v>0</v>
      </c>
      <c r="W39" s="61">
        <f t="shared" si="10"/>
        <v>0</v>
      </c>
    </row>
    <row r="40" spans="1:23" ht="12.75">
      <c r="A40" s="56">
        <v>31</v>
      </c>
      <c r="B40" s="57" t="s">
        <v>87</v>
      </c>
      <c r="C40" s="61">
        <v>41335.01</v>
      </c>
      <c r="D40" s="61"/>
      <c r="E40" s="61"/>
      <c r="F40" s="61">
        <v>31933</v>
      </c>
      <c r="G40" s="61"/>
      <c r="H40" s="61"/>
      <c r="I40" s="61">
        <v>1729.54</v>
      </c>
      <c r="J40" s="61"/>
      <c r="K40" s="61"/>
      <c r="L40" s="61">
        <v>5633.61</v>
      </c>
      <c r="M40" s="61"/>
      <c r="N40" s="61"/>
      <c r="O40" s="61">
        <f>C40+I40+L40</f>
        <v>48698.16</v>
      </c>
      <c r="P40" s="61"/>
      <c r="Q40" s="61">
        <f t="shared" si="6"/>
        <v>0</v>
      </c>
      <c r="R40" s="61">
        <v>2708.83</v>
      </c>
      <c r="S40" s="61"/>
      <c r="T40" s="61"/>
      <c r="U40" s="61">
        <f t="shared" si="13"/>
        <v>51406.990000000005</v>
      </c>
      <c r="V40" s="61">
        <f t="shared" si="13"/>
        <v>0</v>
      </c>
      <c r="W40" s="61">
        <f t="shared" si="10"/>
        <v>0</v>
      </c>
    </row>
    <row r="41" spans="1:23" ht="12.75">
      <c r="A41" s="56">
        <v>32</v>
      </c>
      <c r="B41" s="57" t="s">
        <v>88</v>
      </c>
      <c r="C41" s="61">
        <v>35116.63438036674</v>
      </c>
      <c r="D41" s="61"/>
      <c r="E41" s="61"/>
      <c r="F41" s="61">
        <v>22722.702660543317</v>
      </c>
      <c r="G41" s="61"/>
      <c r="H41" s="61"/>
      <c r="I41" s="61">
        <v>4723.774097874444</v>
      </c>
      <c r="J41" s="61"/>
      <c r="K41" s="61"/>
      <c r="L41" s="61">
        <v>19976.090313894136</v>
      </c>
      <c r="M41" s="61"/>
      <c r="N41" s="61"/>
      <c r="O41" s="61">
        <f>C41+I41+L41</f>
        <v>59816.49879213532</v>
      </c>
      <c r="P41" s="61"/>
      <c r="Q41" s="61">
        <f t="shared" si="6"/>
        <v>0</v>
      </c>
      <c r="R41" s="61">
        <v>6790.278473434555</v>
      </c>
      <c r="S41" s="61"/>
      <c r="T41" s="61"/>
      <c r="U41" s="61">
        <f t="shared" si="13"/>
        <v>66606.77726556986</v>
      </c>
      <c r="V41" s="61">
        <f t="shared" si="13"/>
        <v>0</v>
      </c>
      <c r="W41" s="61">
        <f t="shared" si="10"/>
        <v>0</v>
      </c>
    </row>
    <row r="42" spans="1:23" ht="12.75">
      <c r="A42" s="62" t="s">
        <v>89</v>
      </c>
      <c r="B42" s="55" t="s">
        <v>90</v>
      </c>
      <c r="C42" s="20">
        <f>SUM(C39:C41)</f>
        <v>192194.5861931933</v>
      </c>
      <c r="D42" s="20">
        <v>112266.34</v>
      </c>
      <c r="E42" s="20">
        <f>D42*100/C42</f>
        <v>58.41285242402733</v>
      </c>
      <c r="F42" s="20">
        <f>SUM(F39:F41)</f>
        <v>142679.2826605433</v>
      </c>
      <c r="G42" s="20">
        <v>108834.69</v>
      </c>
      <c r="H42" s="20">
        <f>G42*100/F42</f>
        <v>76.27925229967339</v>
      </c>
      <c r="I42" s="20">
        <f>SUM(I39:I41)</f>
        <v>19506.989019138186</v>
      </c>
      <c r="J42" s="20">
        <v>420.22</v>
      </c>
      <c r="K42" s="20">
        <f>J42*100/I42</f>
        <v>2.1542022686726523</v>
      </c>
      <c r="L42" s="20">
        <f>SUM(L39:L41)</f>
        <v>43227.35161347559</v>
      </c>
      <c r="M42" s="20">
        <v>9873.64</v>
      </c>
      <c r="N42" s="20">
        <f>M42*100/L42</f>
        <v>22.841186497583198</v>
      </c>
      <c r="O42" s="20">
        <f>SUM(O39:O41)</f>
        <v>254928.92682580708</v>
      </c>
      <c r="P42" s="20">
        <f>D42+J42+M42</f>
        <v>122560.2</v>
      </c>
      <c r="Q42" s="20">
        <f t="shared" si="6"/>
        <v>48.07622325407794</v>
      </c>
      <c r="R42" s="20">
        <f>SUM(R39:R41)</f>
        <v>14919.770532114368</v>
      </c>
      <c r="S42" s="20">
        <v>6008.77</v>
      </c>
      <c r="T42" s="20">
        <f>S42*100/R42</f>
        <v>40.273876780251406</v>
      </c>
      <c r="U42" s="20">
        <f>SUM(U39:U41)</f>
        <v>269848.6973579215</v>
      </c>
      <c r="V42" s="20">
        <f>P42+S42</f>
        <v>128568.97</v>
      </c>
      <c r="W42" s="20">
        <f t="shared" si="10"/>
        <v>47.64483625780446</v>
      </c>
    </row>
    <row r="43" spans="1:23" ht="12.75">
      <c r="A43" s="56">
        <v>33</v>
      </c>
      <c r="B43" s="57" t="s">
        <v>91</v>
      </c>
      <c r="C43" s="17">
        <v>1433807.5878500976</v>
      </c>
      <c r="D43" s="17">
        <v>821667.31</v>
      </c>
      <c r="E43" s="17">
        <f>D43*100/C43</f>
        <v>57.306664922316195</v>
      </c>
      <c r="F43" s="17">
        <v>1110357.823065307</v>
      </c>
      <c r="G43" s="17">
        <v>766518.45</v>
      </c>
      <c r="H43" s="17">
        <f>G43*100/F43</f>
        <v>69.03346237376996</v>
      </c>
      <c r="I43" s="17">
        <v>100540.69050706807</v>
      </c>
      <c r="J43" s="17">
        <v>17799.36</v>
      </c>
      <c r="K43" s="17">
        <f>J43*100/I43</f>
        <v>17.703638109337128</v>
      </c>
      <c r="L43" s="17">
        <v>285976.12579348113</v>
      </c>
      <c r="M43" s="17">
        <v>127989.1</v>
      </c>
      <c r="N43" s="17">
        <f>M43*100/L43</f>
        <v>44.75516956000302</v>
      </c>
      <c r="O43" s="17">
        <f>C43+I43+L43</f>
        <v>1820324.4041506466</v>
      </c>
      <c r="P43" s="17">
        <f>D43+J43+M43</f>
        <v>967455.7699999998</v>
      </c>
      <c r="Q43" s="17">
        <f t="shared" si="6"/>
        <v>53.14743722569656</v>
      </c>
      <c r="R43" s="17">
        <v>291784.9357075398</v>
      </c>
      <c r="S43" s="17">
        <v>162320.06</v>
      </c>
      <c r="T43" s="17">
        <f>S43*100/R43</f>
        <v>55.63003436294454</v>
      </c>
      <c r="U43" s="17">
        <f>O43+R43</f>
        <v>2112109.3398581864</v>
      </c>
      <c r="V43" s="17">
        <f>P43+S43</f>
        <v>1129775.8299999998</v>
      </c>
      <c r="W43" s="17">
        <f t="shared" si="10"/>
        <v>53.490404529713246</v>
      </c>
    </row>
    <row r="44" spans="1:23" ht="12.75">
      <c r="A44" s="56">
        <v>34</v>
      </c>
      <c r="B44" s="57" t="s">
        <v>92</v>
      </c>
      <c r="C44" s="17">
        <v>121</v>
      </c>
      <c r="D44" s="17">
        <v>0</v>
      </c>
      <c r="E44" s="17">
        <f>D44*100/C44</f>
        <v>0</v>
      </c>
      <c r="F44" s="17">
        <v>0</v>
      </c>
      <c r="G44" s="17">
        <v>0</v>
      </c>
      <c r="H44" s="17" t="e">
        <f>G44*100/F44</f>
        <v>#DIV/0!</v>
      </c>
      <c r="I44" s="17">
        <v>26</v>
      </c>
      <c r="J44" s="17">
        <v>0</v>
      </c>
      <c r="K44" s="17">
        <f>J44*100/I44</f>
        <v>0</v>
      </c>
      <c r="L44" s="17">
        <v>7</v>
      </c>
      <c r="M44" s="17">
        <v>0</v>
      </c>
      <c r="N44" s="17">
        <f>M44*100/L44</f>
        <v>0</v>
      </c>
      <c r="O44" s="17">
        <f>C44+I44+L44</f>
        <v>154</v>
      </c>
      <c r="P44" s="17">
        <f>D44+J44+M44</f>
        <v>0</v>
      </c>
      <c r="Q44" s="17">
        <f t="shared" si="6"/>
        <v>0</v>
      </c>
      <c r="R44" s="17">
        <v>0</v>
      </c>
      <c r="S44" s="17">
        <v>0</v>
      </c>
      <c r="T44" s="17">
        <v>0</v>
      </c>
      <c r="U44" s="17">
        <f>O44+R44</f>
        <v>154</v>
      </c>
      <c r="V44" s="17">
        <f>P44+S44</f>
        <v>0</v>
      </c>
      <c r="W44" s="17">
        <f t="shared" si="10"/>
        <v>0</v>
      </c>
    </row>
    <row r="45" spans="1:23" ht="12.75">
      <c r="A45" s="62" t="s">
        <v>93</v>
      </c>
      <c r="B45" s="55" t="s">
        <v>94</v>
      </c>
      <c r="C45" s="20">
        <f>SUM(C43:C44)</f>
        <v>1433928.5878500976</v>
      </c>
      <c r="D45" s="20">
        <f>SUM(D43:D44)</f>
        <v>821667.3099999998</v>
      </c>
      <c r="E45" s="20">
        <f>D45*100/C45</f>
        <v>57.301829181879505</v>
      </c>
      <c r="F45" s="20">
        <f>SUM(F43:F44)</f>
        <v>1110357.823065307</v>
      </c>
      <c r="G45" s="20">
        <f>SUM(G43:G44)</f>
        <v>766518.4500000001</v>
      </c>
      <c r="H45" s="20">
        <f>G45*100/F45</f>
        <v>69.03346237376996</v>
      </c>
      <c r="I45" s="20">
        <f>SUM(I43:I44)</f>
        <v>100566.69050706807</v>
      </c>
      <c r="J45" s="20">
        <f>SUM(J43:J44)</f>
        <v>17799.359999999997</v>
      </c>
      <c r="K45" s="20">
        <f>J45*100/I45</f>
        <v>17.699061100901016</v>
      </c>
      <c r="L45" s="20">
        <f>SUM(L43:L44)</f>
        <v>285983.12579348113</v>
      </c>
      <c r="M45" s="20">
        <f>SUM(M43:M44)</f>
        <v>127989.09999999999</v>
      </c>
      <c r="N45" s="20">
        <f>M45*100/L45</f>
        <v>44.754074089121474</v>
      </c>
      <c r="O45" s="20">
        <f>SUM(O43:O44)</f>
        <v>1820478.4041506466</v>
      </c>
      <c r="P45" s="20">
        <f>SUM(P43:P44)</f>
        <v>967455.7699999998</v>
      </c>
      <c r="Q45" s="20">
        <f t="shared" si="6"/>
        <v>53.14294131664644</v>
      </c>
      <c r="R45" s="20">
        <f>SUM(R43:R44)</f>
        <v>291784.9357075398</v>
      </c>
      <c r="S45" s="20">
        <f>SUM(S43:S44)</f>
        <v>162320.06000000003</v>
      </c>
      <c r="T45" s="20">
        <f>S45*100/R45</f>
        <v>55.63003436294454</v>
      </c>
      <c r="U45" s="20">
        <f>SUM(U43:U44)</f>
        <v>2112263.3398581864</v>
      </c>
      <c r="V45" s="20">
        <f>SUM(V43:V44)</f>
        <v>1129775.8299999998</v>
      </c>
      <c r="W45" s="20">
        <f t="shared" si="10"/>
        <v>53.48650467397928</v>
      </c>
    </row>
    <row r="46" spans="1:23" ht="12.75" customHeight="1">
      <c r="A46" s="56">
        <v>35</v>
      </c>
      <c r="B46" s="63" t="s">
        <v>95</v>
      </c>
      <c r="C46" s="61">
        <v>0</v>
      </c>
      <c r="D46" s="61"/>
      <c r="E46" s="61"/>
      <c r="F46" s="61">
        <v>0</v>
      </c>
      <c r="G46" s="61"/>
      <c r="H46" s="61"/>
      <c r="I46" s="61">
        <v>0</v>
      </c>
      <c r="J46" s="61"/>
      <c r="K46" s="61"/>
      <c r="L46" s="61">
        <v>0</v>
      </c>
      <c r="M46" s="61"/>
      <c r="N46" s="61"/>
      <c r="O46" s="61">
        <f>C46+I46+L46</f>
        <v>0</v>
      </c>
      <c r="P46" s="61">
        <f>D46+J46+M46</f>
        <v>0</v>
      </c>
      <c r="Q46" s="61" t="e">
        <f t="shared" si="6"/>
        <v>#DIV/0!</v>
      </c>
      <c r="R46" s="61">
        <v>0</v>
      </c>
      <c r="S46" s="61"/>
      <c r="T46" s="61"/>
      <c r="U46" s="61">
        <f>O46+R46</f>
        <v>0</v>
      </c>
      <c r="V46" s="61">
        <f>P46+S46</f>
        <v>0</v>
      </c>
      <c r="W46" s="61" t="e">
        <f t="shared" si="10"/>
        <v>#DIV/0!</v>
      </c>
    </row>
    <row r="47" spans="1:23" ht="12.75">
      <c r="A47" s="62" t="s">
        <v>96</v>
      </c>
      <c r="B47" s="55" t="s">
        <v>97</v>
      </c>
      <c r="C47" s="20">
        <f>C46</f>
        <v>0</v>
      </c>
      <c r="D47" s="20">
        <f>D46</f>
        <v>0</v>
      </c>
      <c r="E47" s="20" t="e">
        <f>D47*100/C47</f>
        <v>#DIV/0!</v>
      </c>
      <c r="F47" s="20">
        <f>F46</f>
        <v>0</v>
      </c>
      <c r="G47" s="20">
        <f>G46</f>
        <v>0</v>
      </c>
      <c r="H47" s="20" t="e">
        <f>G47*100/F47</f>
        <v>#DIV/0!</v>
      </c>
      <c r="I47" s="20">
        <f>I46</f>
        <v>0</v>
      </c>
      <c r="J47" s="20">
        <f>J46</f>
        <v>0</v>
      </c>
      <c r="K47" s="20" t="e">
        <f>J47*100/I47</f>
        <v>#DIV/0!</v>
      </c>
      <c r="L47" s="20">
        <f>L46</f>
        <v>0</v>
      </c>
      <c r="M47" s="20">
        <f>M46</f>
        <v>0</v>
      </c>
      <c r="N47" s="20" t="e">
        <f>M47*100/L47</f>
        <v>#DIV/0!</v>
      </c>
      <c r="O47" s="20">
        <f>O46</f>
        <v>0</v>
      </c>
      <c r="P47" s="20">
        <f>P46</f>
        <v>0</v>
      </c>
      <c r="Q47" s="20" t="e">
        <f t="shared" si="6"/>
        <v>#DIV/0!</v>
      </c>
      <c r="R47" s="20">
        <f>R46</f>
        <v>0</v>
      </c>
      <c r="S47" s="20">
        <f>S46</f>
        <v>0</v>
      </c>
      <c r="T47" s="20" t="e">
        <f>S47*100/R47</f>
        <v>#DIV/0!</v>
      </c>
      <c r="U47" s="20">
        <f>U46</f>
        <v>0</v>
      </c>
      <c r="V47" s="20">
        <f>V46</f>
        <v>0</v>
      </c>
      <c r="W47" s="20" t="e">
        <f t="shared" si="10"/>
        <v>#DIV/0!</v>
      </c>
    </row>
    <row r="48" spans="1:23" ht="12.75">
      <c r="A48" s="64"/>
      <c r="B48" s="65" t="s">
        <v>98</v>
      </c>
      <c r="C48" s="60">
        <f>C38+C42+C45+C47</f>
        <v>3820646.7583534005</v>
      </c>
      <c r="D48" s="60">
        <f>D38+D42+D45+D47</f>
        <v>1868603.35</v>
      </c>
      <c r="E48" s="60">
        <f>D48*100/C48</f>
        <v>48.908037517849976</v>
      </c>
      <c r="F48" s="60">
        <f>F38+F42+F45+F47</f>
        <v>2473902.369999999</v>
      </c>
      <c r="G48" s="60">
        <f>G38+G42+G45+G47</f>
        <v>1554145.3000000003</v>
      </c>
      <c r="H48" s="60">
        <f>G48*100/F48</f>
        <v>62.82161005407828</v>
      </c>
      <c r="I48" s="60">
        <f>I38+I42+I45+I47</f>
        <v>744948.2499999999</v>
      </c>
      <c r="J48" s="60">
        <f>J38+J42+J45+J47</f>
        <v>395371.46</v>
      </c>
      <c r="K48" s="60">
        <f>J48*100/I48</f>
        <v>53.07368129262671</v>
      </c>
      <c r="L48" s="60">
        <f>L38+L42+L45+L47</f>
        <v>1656961.7400000002</v>
      </c>
      <c r="M48" s="60">
        <f>M38+M42+M45+M47</f>
        <v>806149.1100000001</v>
      </c>
      <c r="N48" s="60">
        <f>M48*100/L48</f>
        <v>48.652246490616015</v>
      </c>
      <c r="O48" s="60">
        <f>O38+O42+O45+O47</f>
        <v>6222556.748353401</v>
      </c>
      <c r="P48" s="60">
        <f>P38+P42+P45+P47</f>
        <v>3070123.92</v>
      </c>
      <c r="Q48" s="60">
        <f t="shared" si="6"/>
        <v>49.33862468690879</v>
      </c>
      <c r="R48" s="60">
        <f>R38+R42+R45+R47</f>
        <v>906756.1</v>
      </c>
      <c r="S48" s="60">
        <f>S38+S42+S45+S47</f>
        <v>1215723.8800000001</v>
      </c>
      <c r="T48" s="60">
        <f>S48*100/R48</f>
        <v>134.0739676303253</v>
      </c>
      <c r="U48" s="60">
        <f>U38+U42+U45+U47</f>
        <v>7129312.848353402</v>
      </c>
      <c r="V48" s="60">
        <f>V38+V42+V45+V47</f>
        <v>4285847.8</v>
      </c>
      <c r="W48" s="60">
        <f t="shared" si="10"/>
        <v>60.11586096954444</v>
      </c>
    </row>
    <row r="49" spans="1:26" ht="12.75">
      <c r="A49" s="21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3"/>
      <c r="Y49" s="23"/>
      <c r="Z49" s="23"/>
    </row>
    <row r="50" spans="1:23" ht="12.75">
      <c r="A50" s="24">
        <v>1</v>
      </c>
      <c r="B50" s="25" t="s">
        <v>99</v>
      </c>
      <c r="C50" s="17">
        <v>0</v>
      </c>
      <c r="D50" s="17"/>
      <c r="E50" s="17" t="e">
        <f aca="true" t="shared" si="14" ref="E50:E60">D50*100/C50</f>
        <v>#DIV/0!</v>
      </c>
      <c r="F50" s="17">
        <v>0</v>
      </c>
      <c r="G50" s="17"/>
      <c r="H50" s="17" t="e">
        <f aca="true" t="shared" si="15" ref="H50:H60">G50*100/F50</f>
        <v>#DIV/0!</v>
      </c>
      <c r="I50" s="17">
        <v>79</v>
      </c>
      <c r="J50" s="17"/>
      <c r="K50" s="17">
        <f aca="true" t="shared" si="16" ref="K50:K60">J50*100/I50</f>
        <v>0</v>
      </c>
      <c r="L50" s="17">
        <v>567</v>
      </c>
      <c r="M50" s="17"/>
      <c r="N50" s="17">
        <f aca="true" t="shared" si="17" ref="N50:N60">M50*100/L50</f>
        <v>0</v>
      </c>
      <c r="O50" s="17">
        <f aca="true" t="shared" si="18" ref="O50:O59">C50+I50+L50</f>
        <v>646</v>
      </c>
      <c r="P50" s="17">
        <f aca="true" t="shared" si="19" ref="P50:P59">D50+J50+M50</f>
        <v>0</v>
      </c>
      <c r="Q50" s="17">
        <f aca="true" t="shared" si="20" ref="Q50:Q60">P50*100/O50</f>
        <v>0</v>
      </c>
      <c r="R50" s="17">
        <v>478</v>
      </c>
      <c r="S50" s="17"/>
      <c r="T50" s="17">
        <f aca="true" t="shared" si="21" ref="T50:T60">S50*100/R50</f>
        <v>0</v>
      </c>
      <c r="U50" s="17">
        <f aca="true" t="shared" si="22" ref="U50:U59">O50+R50</f>
        <v>1124</v>
      </c>
      <c r="V50" s="17">
        <f aca="true" t="shared" si="23" ref="V50:V59">P50+S50</f>
        <v>0</v>
      </c>
      <c r="W50" s="17">
        <f aca="true" t="shared" si="24" ref="W50:W60">V50*100/U50</f>
        <v>0</v>
      </c>
    </row>
    <row r="51" spans="1:23" ht="12.75">
      <c r="A51" s="24">
        <v>2</v>
      </c>
      <c r="B51" s="25" t="s">
        <v>100</v>
      </c>
      <c r="C51" s="17">
        <v>900</v>
      </c>
      <c r="D51" s="17"/>
      <c r="E51" s="17">
        <f t="shared" si="14"/>
        <v>0</v>
      </c>
      <c r="F51" s="17">
        <v>0</v>
      </c>
      <c r="G51" s="17"/>
      <c r="H51" s="17" t="e">
        <f t="shared" si="15"/>
        <v>#DIV/0!</v>
      </c>
      <c r="I51" s="17">
        <v>505.6</v>
      </c>
      <c r="J51" s="17"/>
      <c r="K51" s="17">
        <f t="shared" si="16"/>
        <v>0</v>
      </c>
      <c r="L51" s="17">
        <v>837</v>
      </c>
      <c r="M51" s="17"/>
      <c r="N51" s="17">
        <f t="shared" si="17"/>
        <v>0</v>
      </c>
      <c r="O51" s="17">
        <f t="shared" si="18"/>
        <v>2242.6</v>
      </c>
      <c r="P51" s="17">
        <f t="shared" si="19"/>
        <v>0</v>
      </c>
      <c r="Q51" s="17">
        <f t="shared" si="20"/>
        <v>0</v>
      </c>
      <c r="R51" s="17">
        <v>13</v>
      </c>
      <c r="S51" s="17"/>
      <c r="T51" s="17">
        <f t="shared" si="21"/>
        <v>0</v>
      </c>
      <c r="U51" s="17">
        <f t="shared" si="22"/>
        <v>2255.6</v>
      </c>
      <c r="V51" s="17">
        <f t="shared" si="23"/>
        <v>0</v>
      </c>
      <c r="W51" s="17">
        <f t="shared" si="24"/>
        <v>0</v>
      </c>
    </row>
    <row r="52" spans="1:23" ht="12.75">
      <c r="A52" s="24">
        <v>3</v>
      </c>
      <c r="B52" s="26" t="s">
        <v>101</v>
      </c>
      <c r="C52" s="17">
        <v>1183</v>
      </c>
      <c r="D52" s="17"/>
      <c r="E52" s="17">
        <f t="shared" si="14"/>
        <v>0</v>
      </c>
      <c r="F52" s="17">
        <v>404</v>
      </c>
      <c r="G52" s="17"/>
      <c r="H52" s="17">
        <f t="shared" si="15"/>
        <v>0</v>
      </c>
      <c r="I52" s="17">
        <v>702.499176057393</v>
      </c>
      <c r="J52" s="17"/>
      <c r="K52" s="17">
        <f t="shared" si="16"/>
        <v>0</v>
      </c>
      <c r="L52" s="17">
        <v>2182.3317201282157</v>
      </c>
      <c r="M52" s="17"/>
      <c r="N52" s="17">
        <f t="shared" si="17"/>
        <v>0</v>
      </c>
      <c r="O52" s="17">
        <f t="shared" si="18"/>
        <v>4067.8308961856087</v>
      </c>
      <c r="P52" s="17">
        <f t="shared" si="19"/>
        <v>0</v>
      </c>
      <c r="Q52" s="17">
        <f t="shared" si="20"/>
        <v>0</v>
      </c>
      <c r="R52" s="17">
        <v>189</v>
      </c>
      <c r="S52" s="17"/>
      <c r="T52" s="17">
        <f t="shared" si="21"/>
        <v>0</v>
      </c>
      <c r="U52" s="17">
        <f t="shared" si="22"/>
        <v>4256.830896185609</v>
      </c>
      <c r="V52" s="17">
        <f t="shared" si="23"/>
        <v>0</v>
      </c>
      <c r="W52" s="17">
        <f t="shared" si="24"/>
        <v>0</v>
      </c>
    </row>
    <row r="53" spans="1:23" ht="12.75">
      <c r="A53" s="24">
        <v>4</v>
      </c>
      <c r="B53" s="26" t="s">
        <v>102</v>
      </c>
      <c r="C53" s="19">
        <v>4923</v>
      </c>
      <c r="D53" s="17"/>
      <c r="E53" s="17">
        <f t="shared" si="14"/>
        <v>0</v>
      </c>
      <c r="F53" s="19">
        <v>91</v>
      </c>
      <c r="G53" s="19"/>
      <c r="H53" s="17">
        <f t="shared" si="15"/>
        <v>0</v>
      </c>
      <c r="I53" s="19">
        <v>6</v>
      </c>
      <c r="J53" s="19"/>
      <c r="K53" s="17">
        <f t="shared" si="16"/>
        <v>0</v>
      </c>
      <c r="L53" s="19">
        <v>24.38</v>
      </c>
      <c r="M53" s="19"/>
      <c r="N53" s="17">
        <f t="shared" si="17"/>
        <v>0</v>
      </c>
      <c r="O53" s="19">
        <f t="shared" si="18"/>
        <v>4953.38</v>
      </c>
      <c r="P53" s="19">
        <f t="shared" si="19"/>
        <v>0</v>
      </c>
      <c r="Q53" s="17">
        <f t="shared" si="20"/>
        <v>0</v>
      </c>
      <c r="R53" s="19">
        <v>0</v>
      </c>
      <c r="S53" s="19"/>
      <c r="T53" s="17" t="e">
        <f t="shared" si="21"/>
        <v>#DIV/0!</v>
      </c>
      <c r="U53" s="19">
        <f t="shared" si="22"/>
        <v>4953.38</v>
      </c>
      <c r="V53" s="19">
        <f t="shared" si="23"/>
        <v>0</v>
      </c>
      <c r="W53" s="17">
        <f t="shared" si="24"/>
        <v>0</v>
      </c>
    </row>
    <row r="54" spans="1:23" ht="12.75">
      <c r="A54" s="24">
        <v>5</v>
      </c>
      <c r="B54" s="26" t="s">
        <v>103</v>
      </c>
      <c r="C54" s="19">
        <v>775</v>
      </c>
      <c r="D54" s="17"/>
      <c r="E54" s="17">
        <f t="shared" si="14"/>
        <v>0</v>
      </c>
      <c r="F54" s="19">
        <v>100</v>
      </c>
      <c r="G54" s="19"/>
      <c r="H54" s="17">
        <f t="shared" si="15"/>
        <v>0</v>
      </c>
      <c r="I54" s="19">
        <v>1209.6545128196594</v>
      </c>
      <c r="J54" s="19"/>
      <c r="K54" s="17">
        <f t="shared" si="16"/>
        <v>0</v>
      </c>
      <c r="L54" s="19">
        <v>502</v>
      </c>
      <c r="M54" s="19"/>
      <c r="N54" s="17">
        <f t="shared" si="17"/>
        <v>0</v>
      </c>
      <c r="O54" s="19">
        <f t="shared" si="18"/>
        <v>2486.6545128196594</v>
      </c>
      <c r="P54" s="19">
        <f t="shared" si="19"/>
        <v>0</v>
      </c>
      <c r="Q54" s="17">
        <f t="shared" si="20"/>
        <v>0</v>
      </c>
      <c r="R54" s="19">
        <v>498.5502499071591</v>
      </c>
      <c r="S54" s="19"/>
      <c r="T54" s="17">
        <f t="shared" si="21"/>
        <v>0</v>
      </c>
      <c r="U54" s="19">
        <f t="shared" si="22"/>
        <v>2985.2047627268184</v>
      </c>
      <c r="V54" s="19">
        <f t="shared" si="23"/>
        <v>0</v>
      </c>
      <c r="W54" s="17">
        <f t="shared" si="24"/>
        <v>0</v>
      </c>
    </row>
    <row r="55" spans="1:23" ht="12.75">
      <c r="A55" s="24">
        <v>6</v>
      </c>
      <c r="B55" s="26" t="s">
        <v>104</v>
      </c>
      <c r="C55" s="19">
        <v>1583</v>
      </c>
      <c r="D55" s="19"/>
      <c r="E55" s="17">
        <f t="shared" si="14"/>
        <v>0</v>
      </c>
      <c r="F55" s="19">
        <v>163</v>
      </c>
      <c r="G55" s="19"/>
      <c r="H55" s="17">
        <f t="shared" si="15"/>
        <v>0</v>
      </c>
      <c r="I55" s="19">
        <v>1150</v>
      </c>
      <c r="J55" s="19"/>
      <c r="K55" s="17">
        <f t="shared" si="16"/>
        <v>0</v>
      </c>
      <c r="L55" s="19">
        <v>881</v>
      </c>
      <c r="M55" s="19"/>
      <c r="N55" s="17">
        <f t="shared" si="17"/>
        <v>0</v>
      </c>
      <c r="O55" s="19">
        <f t="shared" si="18"/>
        <v>3614</v>
      </c>
      <c r="P55" s="19">
        <f t="shared" si="19"/>
        <v>0</v>
      </c>
      <c r="Q55" s="17">
        <f t="shared" si="20"/>
        <v>0</v>
      </c>
      <c r="R55" s="19">
        <v>280</v>
      </c>
      <c r="S55" s="19"/>
      <c r="T55" s="17">
        <f t="shared" si="21"/>
        <v>0</v>
      </c>
      <c r="U55" s="19">
        <f t="shared" si="22"/>
        <v>3894</v>
      </c>
      <c r="V55" s="19">
        <f t="shared" si="23"/>
        <v>0</v>
      </c>
      <c r="W55" s="17">
        <f t="shared" si="24"/>
        <v>0</v>
      </c>
    </row>
    <row r="56" spans="1:23" ht="12.75">
      <c r="A56" s="24">
        <v>7</v>
      </c>
      <c r="B56" s="26" t="s">
        <v>105</v>
      </c>
      <c r="C56" s="19">
        <v>1550</v>
      </c>
      <c r="D56" s="19"/>
      <c r="E56" s="17">
        <f t="shared" si="14"/>
        <v>0</v>
      </c>
      <c r="F56" s="19">
        <v>1530</v>
      </c>
      <c r="G56" s="19"/>
      <c r="H56" s="17">
        <f t="shared" si="15"/>
        <v>0</v>
      </c>
      <c r="I56" s="19">
        <v>217</v>
      </c>
      <c r="J56" s="19"/>
      <c r="K56" s="17">
        <f t="shared" si="16"/>
        <v>0</v>
      </c>
      <c r="L56" s="19">
        <v>934</v>
      </c>
      <c r="M56" s="19"/>
      <c r="N56" s="17">
        <f t="shared" si="17"/>
        <v>0</v>
      </c>
      <c r="O56" s="19">
        <f t="shared" si="18"/>
        <v>2701</v>
      </c>
      <c r="P56" s="19">
        <f t="shared" si="19"/>
        <v>0</v>
      </c>
      <c r="Q56" s="17">
        <f t="shared" si="20"/>
        <v>0</v>
      </c>
      <c r="R56" s="19">
        <v>259</v>
      </c>
      <c r="S56" s="19"/>
      <c r="T56" s="17">
        <f t="shared" si="21"/>
        <v>0</v>
      </c>
      <c r="U56" s="19">
        <f t="shared" si="22"/>
        <v>2960</v>
      </c>
      <c r="V56" s="19">
        <f t="shared" si="23"/>
        <v>0</v>
      </c>
      <c r="W56" s="17">
        <f t="shared" si="24"/>
        <v>0</v>
      </c>
    </row>
    <row r="57" spans="1:23" ht="12.75">
      <c r="A57" s="24">
        <v>8</v>
      </c>
      <c r="B57" s="26" t="s">
        <v>106</v>
      </c>
      <c r="C57" s="19">
        <v>405.8</v>
      </c>
      <c r="D57" s="19"/>
      <c r="E57" s="17">
        <f t="shared" si="14"/>
        <v>0</v>
      </c>
      <c r="F57" s="19">
        <v>0</v>
      </c>
      <c r="G57" s="19"/>
      <c r="H57" s="17" t="e">
        <f t="shared" si="15"/>
        <v>#DIV/0!</v>
      </c>
      <c r="I57" s="19">
        <v>886.4</v>
      </c>
      <c r="J57" s="19"/>
      <c r="K57" s="17">
        <f t="shared" si="16"/>
        <v>0</v>
      </c>
      <c r="L57" s="19">
        <v>262.5</v>
      </c>
      <c r="M57" s="19"/>
      <c r="N57" s="17">
        <f t="shared" si="17"/>
        <v>0</v>
      </c>
      <c r="O57" s="19">
        <f t="shared" si="18"/>
        <v>1554.7</v>
      </c>
      <c r="P57" s="19">
        <f t="shared" si="19"/>
        <v>0</v>
      </c>
      <c r="Q57" s="17">
        <f t="shared" si="20"/>
        <v>0</v>
      </c>
      <c r="R57" s="19">
        <v>250</v>
      </c>
      <c r="S57" s="19"/>
      <c r="T57" s="17">
        <f t="shared" si="21"/>
        <v>0</v>
      </c>
      <c r="U57" s="19">
        <f t="shared" si="22"/>
        <v>1804.7</v>
      </c>
      <c r="V57" s="19">
        <f t="shared" si="23"/>
        <v>0</v>
      </c>
      <c r="W57" s="17">
        <f t="shared" si="24"/>
        <v>0</v>
      </c>
    </row>
    <row r="58" spans="1:23" ht="12.75">
      <c r="A58" s="24">
        <v>9</v>
      </c>
      <c r="B58" s="26" t="s">
        <v>107</v>
      </c>
      <c r="C58" s="19">
        <v>0</v>
      </c>
      <c r="D58" s="19"/>
      <c r="E58" s="17" t="e">
        <f t="shared" si="14"/>
        <v>#DIV/0!</v>
      </c>
      <c r="F58" s="19">
        <v>0</v>
      </c>
      <c r="G58" s="19"/>
      <c r="H58" s="17" t="e">
        <f t="shared" si="15"/>
        <v>#DIV/0!</v>
      </c>
      <c r="I58" s="19">
        <v>12687</v>
      </c>
      <c r="J58" s="19"/>
      <c r="K58" s="17">
        <f t="shared" si="16"/>
        <v>0</v>
      </c>
      <c r="L58" s="19">
        <v>188.6</v>
      </c>
      <c r="M58" s="19"/>
      <c r="N58" s="17">
        <f t="shared" si="17"/>
        <v>0</v>
      </c>
      <c r="O58" s="19">
        <f t="shared" si="18"/>
        <v>12875.6</v>
      </c>
      <c r="P58" s="19">
        <f t="shared" si="19"/>
        <v>0</v>
      </c>
      <c r="Q58" s="17">
        <f t="shared" si="20"/>
        <v>0</v>
      </c>
      <c r="R58" s="19">
        <v>46.4</v>
      </c>
      <c r="S58" s="19"/>
      <c r="T58" s="17">
        <f t="shared" si="21"/>
        <v>0</v>
      </c>
      <c r="U58" s="19">
        <f t="shared" si="22"/>
        <v>12922</v>
      </c>
      <c r="V58" s="19">
        <f t="shared" si="23"/>
        <v>0</v>
      </c>
      <c r="W58" s="17">
        <f t="shared" si="24"/>
        <v>0</v>
      </c>
    </row>
    <row r="59" spans="1:23" ht="12.75">
      <c r="A59" s="24">
        <v>10</v>
      </c>
      <c r="B59" s="26"/>
      <c r="C59" s="19">
        <v>29</v>
      </c>
      <c r="D59" s="17">
        <v>6780.83</v>
      </c>
      <c r="E59" s="17">
        <f t="shared" si="14"/>
        <v>23382.172413793105</v>
      </c>
      <c r="F59" s="19">
        <v>0</v>
      </c>
      <c r="G59" s="17">
        <v>6194.69</v>
      </c>
      <c r="H59" s="17" t="e">
        <f t="shared" si="15"/>
        <v>#DIV/0!</v>
      </c>
      <c r="I59" s="19">
        <v>482.79531268205807</v>
      </c>
      <c r="J59" s="17">
        <v>10269.99</v>
      </c>
      <c r="K59" s="17">
        <f t="shared" si="16"/>
        <v>2127.1933944319876</v>
      </c>
      <c r="L59" s="19">
        <v>1800.8560521907611</v>
      </c>
      <c r="M59" s="17">
        <v>21964.01</v>
      </c>
      <c r="N59" s="17">
        <f t="shared" si="17"/>
        <v>1219.642734536197</v>
      </c>
      <c r="O59" s="19">
        <f t="shared" si="18"/>
        <v>2312.651364872819</v>
      </c>
      <c r="P59" s="19">
        <f t="shared" si="19"/>
        <v>39014.83</v>
      </c>
      <c r="Q59" s="17">
        <f t="shared" si="20"/>
        <v>1687.0173599272955</v>
      </c>
      <c r="R59" s="19">
        <v>733.0220586798129</v>
      </c>
      <c r="S59" s="17">
        <v>42428.24</v>
      </c>
      <c r="T59" s="17">
        <f t="shared" si="21"/>
        <v>5788.125950317797</v>
      </c>
      <c r="U59" s="19">
        <f t="shared" si="22"/>
        <v>3045.673423552632</v>
      </c>
      <c r="V59" s="19">
        <f t="shared" si="23"/>
        <v>81443.07</v>
      </c>
      <c r="W59" s="17">
        <f t="shared" si="24"/>
        <v>2674.057874038267</v>
      </c>
    </row>
    <row r="60" spans="1:23" ht="12.75">
      <c r="A60" s="27"/>
      <c r="B60" s="28" t="s">
        <v>50</v>
      </c>
      <c r="C60" s="18">
        <f>SUM(C50:C59)</f>
        <v>11348.8</v>
      </c>
      <c r="D60" s="18">
        <f>SUM(D50:D59)</f>
        <v>6780.83</v>
      </c>
      <c r="E60" s="18">
        <f t="shared" si="14"/>
        <v>59.749312702664604</v>
      </c>
      <c r="F60" s="18">
        <f>SUM(F50:F59)</f>
        <v>2288</v>
      </c>
      <c r="G60" s="18">
        <f>SUM(G50:G59)</f>
        <v>6194.6900000000005</v>
      </c>
      <c r="H60" s="18">
        <f t="shared" si="15"/>
        <v>270.74694055944053</v>
      </c>
      <c r="I60" s="18">
        <f>SUM(I50:I59)</f>
        <v>17925.94900155911</v>
      </c>
      <c r="J60" s="18">
        <f>SUM(J50:J59)</f>
        <v>10269.99</v>
      </c>
      <c r="K60" s="18">
        <f t="shared" si="16"/>
        <v>57.29119277928754</v>
      </c>
      <c r="L60" s="18">
        <f>SUM(L50:L59)</f>
        <v>8179.667772318978</v>
      </c>
      <c r="M60" s="18">
        <f>SUM(M50:M59)</f>
        <v>21964.01</v>
      </c>
      <c r="N60" s="18">
        <f t="shared" si="17"/>
        <v>268.51958553046575</v>
      </c>
      <c r="O60" s="18">
        <f>SUM(O50:O59)</f>
        <v>37454.41677387809</v>
      </c>
      <c r="P60" s="18">
        <f>SUM(P50:P59)</f>
        <v>39014.83</v>
      </c>
      <c r="Q60" s="18">
        <f t="shared" si="20"/>
        <v>104.16616613079981</v>
      </c>
      <c r="R60" s="18">
        <f>SUM(R50:R59)</f>
        <v>2746.972308586972</v>
      </c>
      <c r="S60" s="18">
        <f>SUM(S50:S59)</f>
        <v>42428.24</v>
      </c>
      <c r="T60" s="18">
        <f t="shared" si="21"/>
        <v>1544.5456027121315</v>
      </c>
      <c r="U60" s="18">
        <f>SUM(U50:U59)</f>
        <v>40201.38908246506</v>
      </c>
      <c r="V60" s="18">
        <f>SUM(V50:V59)</f>
        <v>81443.07</v>
      </c>
      <c r="W60" s="18">
        <f t="shared" si="24"/>
        <v>202.58770121832345</v>
      </c>
    </row>
    <row r="67" ht="12.75">
      <c r="C67" s="29"/>
    </row>
  </sheetData>
  <sheetProtection password="CA2B" sheet="1" objects="1" scenarios="1"/>
  <mergeCells count="9">
    <mergeCell ref="A4:A6"/>
    <mergeCell ref="B4:B6"/>
    <mergeCell ref="C4:E5"/>
    <mergeCell ref="F4:H5"/>
    <mergeCell ref="U4:W5"/>
    <mergeCell ref="I4:K5"/>
    <mergeCell ref="L4:N5"/>
    <mergeCell ref="O4:Q5"/>
    <mergeCell ref="R4:T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workbookViewId="0" topLeftCell="A1">
      <pane xSplit="2" ySplit="4" topLeftCell="C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5" sqref="C5"/>
    </sheetView>
  </sheetViews>
  <sheetFormatPr defaultColWidth="9.140625" defaultRowHeight="12.75"/>
  <cols>
    <col min="1" max="1" width="7.7109375" style="30" customWidth="1"/>
    <col min="2" max="2" width="14.421875" style="30" bestFit="1" customWidth="1"/>
    <col min="3" max="30" width="7.7109375" style="30" customWidth="1"/>
    <col min="31" max="16384" width="9.140625" style="30" customWidth="1"/>
  </cols>
  <sheetData>
    <row r="1" spans="1:30" ht="15" customHeight="1">
      <c r="A1" s="66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8" t="s">
        <v>109</v>
      </c>
    </row>
    <row r="3" spans="1:30" ht="15" customHeight="1">
      <c r="A3" s="69" t="s">
        <v>110</v>
      </c>
      <c r="B3" s="69" t="s">
        <v>4</v>
      </c>
      <c r="C3" s="69" t="s">
        <v>111</v>
      </c>
      <c r="D3" s="69"/>
      <c r="E3" s="69"/>
      <c r="F3" s="69"/>
      <c r="G3" s="69" t="s">
        <v>112</v>
      </c>
      <c r="H3" s="69"/>
      <c r="I3" s="69"/>
      <c r="J3" s="69"/>
      <c r="K3" s="69" t="s">
        <v>113</v>
      </c>
      <c r="L3" s="69"/>
      <c r="M3" s="69"/>
      <c r="N3" s="69"/>
      <c r="O3" s="69" t="s">
        <v>114</v>
      </c>
      <c r="P3" s="69"/>
      <c r="Q3" s="69"/>
      <c r="R3" s="69"/>
      <c r="S3" s="69" t="s">
        <v>115</v>
      </c>
      <c r="T3" s="69"/>
      <c r="U3" s="69"/>
      <c r="V3" s="69"/>
      <c r="W3" s="69" t="s">
        <v>116</v>
      </c>
      <c r="X3" s="69"/>
      <c r="Y3" s="69"/>
      <c r="Z3" s="69"/>
      <c r="AA3" s="69" t="s">
        <v>117</v>
      </c>
      <c r="AB3" s="69"/>
      <c r="AC3" s="69"/>
      <c r="AD3" s="69"/>
    </row>
    <row r="4" spans="1:30" ht="15" customHeight="1">
      <c r="A4" s="69"/>
      <c r="B4" s="69"/>
      <c r="C4" s="70" t="s">
        <v>118</v>
      </c>
      <c r="D4" s="70" t="s">
        <v>119</v>
      </c>
      <c r="E4" s="70" t="s">
        <v>120</v>
      </c>
      <c r="F4" s="70" t="s">
        <v>50</v>
      </c>
      <c r="G4" s="70" t="s">
        <v>118</v>
      </c>
      <c r="H4" s="70" t="s">
        <v>119</v>
      </c>
      <c r="I4" s="70" t="s">
        <v>120</v>
      </c>
      <c r="J4" s="70" t="s">
        <v>50</v>
      </c>
      <c r="K4" s="70" t="s">
        <v>118</v>
      </c>
      <c r="L4" s="70" t="s">
        <v>119</v>
      </c>
      <c r="M4" s="70" t="s">
        <v>120</v>
      </c>
      <c r="N4" s="70" t="s">
        <v>50</v>
      </c>
      <c r="O4" s="70" t="s">
        <v>118</v>
      </c>
      <c r="P4" s="70" t="s">
        <v>119</v>
      </c>
      <c r="Q4" s="70" t="s">
        <v>120</v>
      </c>
      <c r="R4" s="70" t="s">
        <v>50</v>
      </c>
      <c r="S4" s="70" t="s">
        <v>118</v>
      </c>
      <c r="T4" s="70" t="s">
        <v>119</v>
      </c>
      <c r="U4" s="70" t="s">
        <v>120</v>
      </c>
      <c r="V4" s="70" t="s">
        <v>50</v>
      </c>
      <c r="W4" s="70" t="s">
        <v>118</v>
      </c>
      <c r="X4" s="70" t="s">
        <v>119</v>
      </c>
      <c r="Y4" s="70" t="s">
        <v>120</v>
      </c>
      <c r="Z4" s="70" t="s">
        <v>50</v>
      </c>
      <c r="AA4" s="70" t="s">
        <v>118</v>
      </c>
      <c r="AB4" s="70" t="s">
        <v>119</v>
      </c>
      <c r="AC4" s="70" t="s">
        <v>120</v>
      </c>
      <c r="AD4" s="70" t="s">
        <v>50</v>
      </c>
    </row>
    <row r="5" spans="1:30" ht="13.5" customHeight="1">
      <c r="A5" s="51">
        <v>1</v>
      </c>
      <c r="B5" s="7" t="s">
        <v>17</v>
      </c>
      <c r="C5" s="71">
        <v>31915.93</v>
      </c>
      <c r="D5" s="71">
        <v>82.25</v>
      </c>
      <c r="E5" s="71">
        <v>56889.15</v>
      </c>
      <c r="F5" s="71">
        <f aca="true" t="shared" si="0" ref="F5:F38">C5+D5+E5</f>
        <v>88887.33</v>
      </c>
      <c r="G5" s="71">
        <v>22694.09</v>
      </c>
      <c r="H5" s="71">
        <v>58.25</v>
      </c>
      <c r="I5" s="71">
        <v>55359.74</v>
      </c>
      <c r="J5" s="71">
        <f aca="true" t="shared" si="1" ref="J5:J38">G5+H5+I5</f>
        <v>78112.08</v>
      </c>
      <c r="K5" s="71">
        <v>6562.26</v>
      </c>
      <c r="L5" s="71">
        <v>0</v>
      </c>
      <c r="M5" s="71">
        <v>0</v>
      </c>
      <c r="N5" s="71">
        <f aca="true" t="shared" si="2" ref="N5:N38">K5+L5+M5</f>
        <v>6562.26</v>
      </c>
      <c r="O5" s="71">
        <v>13359.82</v>
      </c>
      <c r="P5" s="71">
        <v>149.85</v>
      </c>
      <c r="Q5" s="71">
        <v>115.83</v>
      </c>
      <c r="R5" s="71">
        <f aca="true" t="shared" si="3" ref="R5:R38">O5+P5+Q5</f>
        <v>13625.5</v>
      </c>
      <c r="S5" s="71">
        <f aca="true" t="shared" si="4" ref="S5:S37">C5+K5+O5</f>
        <v>51838.01</v>
      </c>
      <c r="T5" s="71">
        <f aca="true" t="shared" si="5" ref="T5:T37">D5+L5+P5</f>
        <v>232.1</v>
      </c>
      <c r="U5" s="71">
        <f aca="true" t="shared" si="6" ref="U5:U37">E5+M5+Q5</f>
        <v>57004.98</v>
      </c>
      <c r="V5" s="71">
        <f aca="true" t="shared" si="7" ref="V5:V38">S5+T5+U5</f>
        <v>109075.09</v>
      </c>
      <c r="W5" s="71">
        <v>14766.84</v>
      </c>
      <c r="X5" s="71">
        <v>16.56</v>
      </c>
      <c r="Y5" s="71">
        <v>11558.66</v>
      </c>
      <c r="Z5" s="71">
        <f aca="true" t="shared" si="8" ref="Z5:Z38">W5+X5+Y5</f>
        <v>26342.059999999998</v>
      </c>
      <c r="AA5" s="71">
        <f aca="true" t="shared" si="9" ref="AA5:AA37">S5+W5</f>
        <v>66604.85</v>
      </c>
      <c r="AB5" s="71">
        <f aca="true" t="shared" si="10" ref="AB5:AB37">T5+X5</f>
        <v>248.66</v>
      </c>
      <c r="AC5" s="71">
        <f aca="true" t="shared" si="11" ref="AC5:AC37">U5+Y5</f>
        <v>68563.64</v>
      </c>
      <c r="AD5" s="71">
        <f aca="true" t="shared" si="12" ref="AD5:AD38">AA5+AB5+AC5</f>
        <v>135417.15000000002</v>
      </c>
    </row>
    <row r="6" spans="1:30" ht="13.5" customHeight="1">
      <c r="A6" s="51">
        <v>2</v>
      </c>
      <c r="B6" s="7" t="s">
        <v>18</v>
      </c>
      <c r="C6" s="71">
        <v>21798.84</v>
      </c>
      <c r="D6" s="71">
        <v>1175.04</v>
      </c>
      <c r="E6" s="71">
        <v>18383.52</v>
      </c>
      <c r="F6" s="71">
        <f t="shared" si="0"/>
        <v>41357.4</v>
      </c>
      <c r="G6" s="71">
        <v>18996.41</v>
      </c>
      <c r="H6" s="71">
        <v>945.81</v>
      </c>
      <c r="I6" s="71">
        <v>18310</v>
      </c>
      <c r="J6" s="71">
        <f t="shared" si="1"/>
        <v>38252.22</v>
      </c>
      <c r="K6" s="71">
        <v>2233.48</v>
      </c>
      <c r="L6" s="71">
        <v>14.99</v>
      </c>
      <c r="M6" s="71">
        <v>11.18</v>
      </c>
      <c r="N6" s="71">
        <f t="shared" si="2"/>
        <v>2259.6499999999996</v>
      </c>
      <c r="O6" s="71">
        <v>8245.03</v>
      </c>
      <c r="P6" s="71">
        <v>446.69</v>
      </c>
      <c r="Q6" s="71">
        <v>3.8</v>
      </c>
      <c r="R6" s="71">
        <f t="shared" si="3"/>
        <v>8695.52</v>
      </c>
      <c r="S6" s="71">
        <f t="shared" si="4"/>
        <v>32277.35</v>
      </c>
      <c r="T6" s="71">
        <f t="shared" si="5"/>
        <v>1636.72</v>
      </c>
      <c r="U6" s="71">
        <f t="shared" si="6"/>
        <v>18398.5</v>
      </c>
      <c r="V6" s="71">
        <f t="shared" si="7"/>
        <v>52312.57</v>
      </c>
      <c r="W6" s="71">
        <v>12594.13</v>
      </c>
      <c r="X6" s="71">
        <v>403.72</v>
      </c>
      <c r="Y6" s="71">
        <v>7126.5</v>
      </c>
      <c r="Z6" s="71">
        <f t="shared" si="8"/>
        <v>20124.35</v>
      </c>
      <c r="AA6" s="71">
        <f t="shared" si="9"/>
        <v>44871.479999999996</v>
      </c>
      <c r="AB6" s="71">
        <f t="shared" si="10"/>
        <v>2040.44</v>
      </c>
      <c r="AC6" s="71">
        <f t="shared" si="11"/>
        <v>25525</v>
      </c>
      <c r="AD6" s="71">
        <f t="shared" si="12"/>
        <v>72436.92</v>
      </c>
    </row>
    <row r="7" spans="1:30" ht="13.5" customHeight="1">
      <c r="A7" s="51">
        <v>3</v>
      </c>
      <c r="B7" s="7" t="s">
        <v>19</v>
      </c>
      <c r="C7" s="71">
        <v>30832.06</v>
      </c>
      <c r="D7" s="71">
        <v>429.7</v>
      </c>
      <c r="E7" s="71">
        <v>690.79</v>
      </c>
      <c r="F7" s="71">
        <f t="shared" si="0"/>
        <v>31952.550000000003</v>
      </c>
      <c r="G7" s="71">
        <v>28331.49</v>
      </c>
      <c r="H7" s="71">
        <v>414.09</v>
      </c>
      <c r="I7" s="71">
        <v>690.79</v>
      </c>
      <c r="J7" s="71">
        <f t="shared" si="1"/>
        <v>29436.370000000003</v>
      </c>
      <c r="K7" s="71">
        <v>938.09</v>
      </c>
      <c r="L7" s="71">
        <v>0</v>
      </c>
      <c r="M7" s="71">
        <v>0</v>
      </c>
      <c r="N7" s="71">
        <f t="shared" si="2"/>
        <v>938.09</v>
      </c>
      <c r="O7" s="71">
        <v>16750.05</v>
      </c>
      <c r="P7" s="71">
        <v>35.25</v>
      </c>
      <c r="Q7" s="71">
        <v>0</v>
      </c>
      <c r="R7" s="71">
        <f t="shared" si="3"/>
        <v>16785.3</v>
      </c>
      <c r="S7" s="71">
        <f t="shared" si="4"/>
        <v>48520.2</v>
      </c>
      <c r="T7" s="71">
        <f t="shared" si="5"/>
        <v>464.95</v>
      </c>
      <c r="U7" s="71">
        <f t="shared" si="6"/>
        <v>690.79</v>
      </c>
      <c r="V7" s="71">
        <f t="shared" si="7"/>
        <v>49675.939999999995</v>
      </c>
      <c r="W7" s="71">
        <v>8938.47</v>
      </c>
      <c r="X7" s="71">
        <v>204.81</v>
      </c>
      <c r="Y7" s="71">
        <v>0</v>
      </c>
      <c r="Z7" s="71">
        <f t="shared" si="8"/>
        <v>9143.279999999999</v>
      </c>
      <c r="AA7" s="71">
        <f t="shared" si="9"/>
        <v>57458.67</v>
      </c>
      <c r="AB7" s="71">
        <f t="shared" si="10"/>
        <v>669.76</v>
      </c>
      <c r="AC7" s="71">
        <f t="shared" si="11"/>
        <v>690.79</v>
      </c>
      <c r="AD7" s="71">
        <f t="shared" si="12"/>
        <v>58819.22</v>
      </c>
    </row>
    <row r="8" spans="1:30" ht="13.5" customHeight="1">
      <c r="A8" s="51">
        <v>4</v>
      </c>
      <c r="B8" s="7" t="s">
        <v>20</v>
      </c>
      <c r="C8" s="71">
        <v>52507.2</v>
      </c>
      <c r="D8" s="71">
        <v>5564.84</v>
      </c>
      <c r="E8" s="71">
        <v>7288.17</v>
      </c>
      <c r="F8" s="71">
        <f t="shared" si="0"/>
        <v>65360.20999999999</v>
      </c>
      <c r="G8" s="71">
        <v>34836.22</v>
      </c>
      <c r="H8" s="71">
        <v>5240.55</v>
      </c>
      <c r="I8" s="71">
        <v>7281.49</v>
      </c>
      <c r="J8" s="71">
        <f t="shared" si="1"/>
        <v>47358.26</v>
      </c>
      <c r="K8" s="71">
        <v>52895.12</v>
      </c>
      <c r="L8" s="71">
        <v>4</v>
      </c>
      <c r="M8" s="71">
        <v>0</v>
      </c>
      <c r="N8" s="71">
        <f t="shared" si="2"/>
        <v>52899.12</v>
      </c>
      <c r="O8" s="71">
        <v>97609.87</v>
      </c>
      <c r="P8" s="71">
        <v>811.34</v>
      </c>
      <c r="Q8" s="71">
        <v>52.92</v>
      </c>
      <c r="R8" s="71">
        <f t="shared" si="3"/>
        <v>98474.12999999999</v>
      </c>
      <c r="S8" s="71">
        <f t="shared" si="4"/>
        <v>203012.19</v>
      </c>
      <c r="T8" s="71">
        <f t="shared" si="5"/>
        <v>6380.18</v>
      </c>
      <c r="U8" s="71">
        <f t="shared" si="6"/>
        <v>7341.09</v>
      </c>
      <c r="V8" s="71">
        <f t="shared" si="7"/>
        <v>216733.46</v>
      </c>
      <c r="W8" s="71">
        <v>159710.8</v>
      </c>
      <c r="X8" s="71">
        <v>560.36</v>
      </c>
      <c r="Y8" s="71">
        <v>199.3</v>
      </c>
      <c r="Z8" s="71">
        <f t="shared" si="8"/>
        <v>160470.45999999996</v>
      </c>
      <c r="AA8" s="71">
        <f t="shared" si="9"/>
        <v>362722.99</v>
      </c>
      <c r="AB8" s="71">
        <f t="shared" si="10"/>
        <v>6940.54</v>
      </c>
      <c r="AC8" s="71">
        <f t="shared" si="11"/>
        <v>7540.39</v>
      </c>
      <c r="AD8" s="71">
        <f t="shared" si="12"/>
        <v>377203.92</v>
      </c>
    </row>
    <row r="9" spans="1:30" ht="13.5" customHeight="1">
      <c r="A9" s="51">
        <v>5</v>
      </c>
      <c r="B9" s="7" t="s">
        <v>21</v>
      </c>
      <c r="C9" s="71">
        <v>35910.26</v>
      </c>
      <c r="D9" s="71">
        <v>15863.74</v>
      </c>
      <c r="E9" s="71">
        <v>27823.84</v>
      </c>
      <c r="F9" s="71">
        <f t="shared" si="0"/>
        <v>79597.84</v>
      </c>
      <c r="G9" s="71">
        <v>31313.5</v>
      </c>
      <c r="H9" s="71">
        <v>15817.29</v>
      </c>
      <c r="I9" s="71">
        <v>27811.84</v>
      </c>
      <c r="J9" s="71">
        <f t="shared" si="1"/>
        <v>74942.63</v>
      </c>
      <c r="K9" s="71">
        <v>1183.05</v>
      </c>
      <c r="L9" s="71">
        <v>0</v>
      </c>
      <c r="M9" s="71">
        <v>403.68</v>
      </c>
      <c r="N9" s="71">
        <f t="shared" si="2"/>
        <v>1586.73</v>
      </c>
      <c r="O9" s="71">
        <v>16335.22</v>
      </c>
      <c r="P9" s="71">
        <v>45.21</v>
      </c>
      <c r="Q9" s="71">
        <v>0</v>
      </c>
      <c r="R9" s="71">
        <f t="shared" si="3"/>
        <v>16380.429999999998</v>
      </c>
      <c r="S9" s="71">
        <f t="shared" si="4"/>
        <v>53428.530000000006</v>
      </c>
      <c r="T9" s="71">
        <f t="shared" si="5"/>
        <v>15908.949999999999</v>
      </c>
      <c r="U9" s="71">
        <f t="shared" si="6"/>
        <v>28227.52</v>
      </c>
      <c r="V9" s="71">
        <f t="shared" si="7"/>
        <v>97565.00000000001</v>
      </c>
      <c r="W9" s="71">
        <v>4601.23</v>
      </c>
      <c r="X9" s="71">
        <v>30.8</v>
      </c>
      <c r="Y9" s="71">
        <v>0</v>
      </c>
      <c r="Z9" s="71">
        <f t="shared" si="8"/>
        <v>4632.03</v>
      </c>
      <c r="AA9" s="71">
        <f t="shared" si="9"/>
        <v>58029.76000000001</v>
      </c>
      <c r="AB9" s="71">
        <f t="shared" si="10"/>
        <v>15939.749999999998</v>
      </c>
      <c r="AC9" s="71">
        <f t="shared" si="11"/>
        <v>28227.52</v>
      </c>
      <c r="AD9" s="71">
        <f t="shared" si="12"/>
        <v>102197.03000000001</v>
      </c>
    </row>
    <row r="10" spans="1:30" ht="13.5" customHeight="1">
      <c r="A10" s="51">
        <v>6</v>
      </c>
      <c r="B10" s="7" t="s">
        <v>22</v>
      </c>
      <c r="C10" s="71">
        <v>2892.66</v>
      </c>
      <c r="D10" s="71">
        <v>642.64</v>
      </c>
      <c r="E10" s="71">
        <v>16620.1</v>
      </c>
      <c r="F10" s="71">
        <f t="shared" si="0"/>
        <v>20155.399999999998</v>
      </c>
      <c r="G10" s="71">
        <v>2456.86</v>
      </c>
      <c r="H10" s="71">
        <v>589.49</v>
      </c>
      <c r="I10" s="71">
        <v>15889.9</v>
      </c>
      <c r="J10" s="71">
        <f t="shared" si="1"/>
        <v>18936.25</v>
      </c>
      <c r="K10" s="71">
        <v>146.07</v>
      </c>
      <c r="L10" s="71">
        <v>1.6</v>
      </c>
      <c r="M10" s="71">
        <v>259.56</v>
      </c>
      <c r="N10" s="71">
        <f t="shared" si="2"/>
        <v>407.23</v>
      </c>
      <c r="O10" s="71">
        <v>1157.02</v>
      </c>
      <c r="P10" s="71">
        <v>75.55</v>
      </c>
      <c r="Q10" s="71">
        <v>558.26</v>
      </c>
      <c r="R10" s="71">
        <f t="shared" si="3"/>
        <v>1790.83</v>
      </c>
      <c r="S10" s="71">
        <f t="shared" si="4"/>
        <v>4195.75</v>
      </c>
      <c r="T10" s="71">
        <f t="shared" si="5"/>
        <v>719.79</v>
      </c>
      <c r="U10" s="71">
        <f t="shared" si="6"/>
        <v>17437.92</v>
      </c>
      <c r="V10" s="71">
        <f t="shared" si="7"/>
        <v>22353.46</v>
      </c>
      <c r="W10" s="71">
        <v>914.22</v>
      </c>
      <c r="X10" s="71">
        <v>141.63</v>
      </c>
      <c r="Y10" s="71">
        <v>2444.14</v>
      </c>
      <c r="Z10" s="71">
        <f t="shared" si="8"/>
        <v>3499.99</v>
      </c>
      <c r="AA10" s="71">
        <f t="shared" si="9"/>
        <v>5109.97</v>
      </c>
      <c r="AB10" s="71">
        <f t="shared" si="10"/>
        <v>861.42</v>
      </c>
      <c r="AC10" s="71">
        <f t="shared" si="11"/>
        <v>19882.059999999998</v>
      </c>
      <c r="AD10" s="71">
        <f t="shared" si="12"/>
        <v>25853.449999999997</v>
      </c>
    </row>
    <row r="11" spans="1:30" ht="13.5" customHeight="1">
      <c r="A11" s="51">
        <v>7</v>
      </c>
      <c r="B11" s="7" t="s">
        <v>23</v>
      </c>
      <c r="C11" s="71">
        <v>46678.82</v>
      </c>
      <c r="D11" s="71">
        <v>8404.79</v>
      </c>
      <c r="E11" s="71">
        <v>2974.11</v>
      </c>
      <c r="F11" s="71">
        <f t="shared" si="0"/>
        <v>58057.72</v>
      </c>
      <c r="G11" s="71">
        <v>41033.58</v>
      </c>
      <c r="H11" s="71">
        <v>7916.4</v>
      </c>
      <c r="I11" s="71">
        <v>2937.63</v>
      </c>
      <c r="J11" s="71">
        <f t="shared" si="1"/>
        <v>51887.61</v>
      </c>
      <c r="K11" s="71">
        <v>2192.8</v>
      </c>
      <c r="L11" s="71">
        <v>50.29</v>
      </c>
      <c r="M11" s="71">
        <v>0</v>
      </c>
      <c r="N11" s="71">
        <f t="shared" si="2"/>
        <v>2243.09</v>
      </c>
      <c r="O11" s="71">
        <v>13751.73</v>
      </c>
      <c r="P11" s="71">
        <v>509.1</v>
      </c>
      <c r="Q11" s="71">
        <v>0</v>
      </c>
      <c r="R11" s="71">
        <f t="shared" si="3"/>
        <v>14260.83</v>
      </c>
      <c r="S11" s="71">
        <f t="shared" si="4"/>
        <v>62623.350000000006</v>
      </c>
      <c r="T11" s="71">
        <f t="shared" si="5"/>
        <v>8964.180000000002</v>
      </c>
      <c r="U11" s="71">
        <f t="shared" si="6"/>
        <v>2974.11</v>
      </c>
      <c r="V11" s="71">
        <f t="shared" si="7"/>
        <v>74561.64000000001</v>
      </c>
      <c r="W11" s="71">
        <v>10535.26</v>
      </c>
      <c r="X11" s="71">
        <v>891.36</v>
      </c>
      <c r="Y11" s="71">
        <v>1615.81</v>
      </c>
      <c r="Z11" s="71">
        <f t="shared" si="8"/>
        <v>13042.43</v>
      </c>
      <c r="AA11" s="71">
        <f t="shared" si="9"/>
        <v>73158.61</v>
      </c>
      <c r="AB11" s="71">
        <f t="shared" si="10"/>
        <v>9855.540000000003</v>
      </c>
      <c r="AC11" s="71">
        <f t="shared" si="11"/>
        <v>4589.92</v>
      </c>
      <c r="AD11" s="71">
        <f t="shared" si="12"/>
        <v>87604.07</v>
      </c>
    </row>
    <row r="12" spans="1:30" ht="13.5" customHeight="1">
      <c r="A12" s="51">
        <v>8</v>
      </c>
      <c r="B12" s="7" t="s">
        <v>24</v>
      </c>
      <c r="C12" s="71">
        <v>9830.69</v>
      </c>
      <c r="D12" s="71">
        <v>441.19</v>
      </c>
      <c r="E12" s="71">
        <v>20121.68</v>
      </c>
      <c r="F12" s="71">
        <f t="shared" si="0"/>
        <v>30393.56</v>
      </c>
      <c r="G12" s="71">
        <v>7819.75</v>
      </c>
      <c r="H12" s="71">
        <v>401.2</v>
      </c>
      <c r="I12" s="71">
        <v>19670.91</v>
      </c>
      <c r="J12" s="71">
        <f t="shared" si="1"/>
        <v>27891.86</v>
      </c>
      <c r="K12" s="71">
        <v>1630.61</v>
      </c>
      <c r="L12" s="71">
        <v>29.66</v>
      </c>
      <c r="M12" s="71">
        <v>76.54</v>
      </c>
      <c r="N12" s="71">
        <f t="shared" si="2"/>
        <v>1736.81</v>
      </c>
      <c r="O12" s="71">
        <v>3944.57</v>
      </c>
      <c r="P12" s="71">
        <v>541.22</v>
      </c>
      <c r="Q12" s="71">
        <v>2396.6</v>
      </c>
      <c r="R12" s="71">
        <f t="shared" si="3"/>
        <v>6882.389999999999</v>
      </c>
      <c r="S12" s="71">
        <f t="shared" si="4"/>
        <v>15405.87</v>
      </c>
      <c r="T12" s="71">
        <f t="shared" si="5"/>
        <v>1012.07</v>
      </c>
      <c r="U12" s="71">
        <f t="shared" si="6"/>
        <v>22594.82</v>
      </c>
      <c r="V12" s="71">
        <f t="shared" si="7"/>
        <v>39012.76</v>
      </c>
      <c r="W12" s="71">
        <v>3870.95</v>
      </c>
      <c r="X12" s="71">
        <v>271.68</v>
      </c>
      <c r="Y12" s="71">
        <v>10421.84</v>
      </c>
      <c r="Z12" s="71">
        <f t="shared" si="8"/>
        <v>14564.470000000001</v>
      </c>
      <c r="AA12" s="71">
        <f t="shared" si="9"/>
        <v>19276.82</v>
      </c>
      <c r="AB12" s="71">
        <f t="shared" si="10"/>
        <v>1283.75</v>
      </c>
      <c r="AC12" s="71">
        <f t="shared" si="11"/>
        <v>33016.66</v>
      </c>
      <c r="AD12" s="71">
        <f t="shared" si="12"/>
        <v>53577.23</v>
      </c>
    </row>
    <row r="13" spans="1:30" ht="13.5" customHeight="1">
      <c r="A13" s="51">
        <v>9</v>
      </c>
      <c r="B13" s="7" t="s">
        <v>25</v>
      </c>
      <c r="C13" s="71">
        <v>24572.73</v>
      </c>
      <c r="D13" s="71">
        <v>34.36</v>
      </c>
      <c r="E13" s="71">
        <v>15371.39</v>
      </c>
      <c r="F13" s="71">
        <f t="shared" si="0"/>
        <v>39978.479999999996</v>
      </c>
      <c r="G13" s="71">
        <v>17275.58</v>
      </c>
      <c r="H13" s="71">
        <v>29.36</v>
      </c>
      <c r="I13" s="71">
        <v>15358.57</v>
      </c>
      <c r="J13" s="71">
        <f t="shared" si="1"/>
        <v>32663.510000000002</v>
      </c>
      <c r="K13" s="71">
        <v>64178.3</v>
      </c>
      <c r="L13" s="71">
        <v>0</v>
      </c>
      <c r="M13" s="71">
        <v>0</v>
      </c>
      <c r="N13" s="71">
        <f t="shared" si="2"/>
        <v>64178.3</v>
      </c>
      <c r="O13" s="71">
        <v>9021.66</v>
      </c>
      <c r="P13" s="71">
        <v>6.52</v>
      </c>
      <c r="Q13" s="71">
        <v>0</v>
      </c>
      <c r="R13" s="71">
        <f t="shared" si="3"/>
        <v>9028.18</v>
      </c>
      <c r="S13" s="71">
        <f t="shared" si="4"/>
        <v>97772.69</v>
      </c>
      <c r="T13" s="71">
        <f t="shared" si="5"/>
        <v>40.879999999999995</v>
      </c>
      <c r="U13" s="71">
        <f t="shared" si="6"/>
        <v>15371.39</v>
      </c>
      <c r="V13" s="71">
        <f t="shared" si="7"/>
        <v>113184.96</v>
      </c>
      <c r="W13" s="71">
        <v>8118.56</v>
      </c>
      <c r="X13" s="71">
        <v>0.11</v>
      </c>
      <c r="Y13" s="71">
        <v>0</v>
      </c>
      <c r="Z13" s="71">
        <f t="shared" si="8"/>
        <v>8118.67</v>
      </c>
      <c r="AA13" s="71">
        <f t="shared" si="9"/>
        <v>105891.25</v>
      </c>
      <c r="AB13" s="71">
        <f t="shared" si="10"/>
        <v>40.989999999999995</v>
      </c>
      <c r="AC13" s="71">
        <f t="shared" si="11"/>
        <v>15371.39</v>
      </c>
      <c r="AD13" s="71">
        <f t="shared" si="12"/>
        <v>121303.63</v>
      </c>
    </row>
    <row r="14" spans="1:30" ht="13.5" customHeight="1">
      <c r="A14" s="51">
        <v>10</v>
      </c>
      <c r="B14" s="7" t="s">
        <v>26</v>
      </c>
      <c r="C14" s="71">
        <v>1129.87</v>
      </c>
      <c r="D14" s="71">
        <v>711.81</v>
      </c>
      <c r="E14" s="71">
        <v>4275.47</v>
      </c>
      <c r="F14" s="71">
        <f t="shared" si="0"/>
        <v>6117.15</v>
      </c>
      <c r="G14" s="71">
        <v>1026.64</v>
      </c>
      <c r="H14" s="71">
        <v>614.69</v>
      </c>
      <c r="I14" s="71">
        <v>4195.99</v>
      </c>
      <c r="J14" s="71">
        <f t="shared" si="1"/>
        <v>5837.32</v>
      </c>
      <c r="K14" s="71">
        <v>76.48</v>
      </c>
      <c r="L14" s="71">
        <v>30.6</v>
      </c>
      <c r="M14" s="71">
        <v>39.22</v>
      </c>
      <c r="N14" s="71">
        <f t="shared" si="2"/>
        <v>146.3</v>
      </c>
      <c r="O14" s="71">
        <v>551.64</v>
      </c>
      <c r="P14" s="71">
        <v>337.83</v>
      </c>
      <c r="Q14" s="71">
        <v>823.99</v>
      </c>
      <c r="R14" s="71">
        <f t="shared" si="3"/>
        <v>1713.46</v>
      </c>
      <c r="S14" s="71">
        <f t="shared" si="4"/>
        <v>1757.9899999999998</v>
      </c>
      <c r="T14" s="71">
        <f t="shared" si="5"/>
        <v>1080.24</v>
      </c>
      <c r="U14" s="71">
        <f t="shared" si="6"/>
        <v>5138.68</v>
      </c>
      <c r="V14" s="71">
        <f t="shared" si="7"/>
        <v>7976.91</v>
      </c>
      <c r="W14" s="71">
        <v>3182.15</v>
      </c>
      <c r="X14" s="71">
        <v>71.73</v>
      </c>
      <c r="Y14" s="71">
        <v>2007.74</v>
      </c>
      <c r="Z14" s="71">
        <f t="shared" si="8"/>
        <v>5261.62</v>
      </c>
      <c r="AA14" s="71">
        <f t="shared" si="9"/>
        <v>4940.139999999999</v>
      </c>
      <c r="AB14" s="71">
        <f t="shared" si="10"/>
        <v>1151.97</v>
      </c>
      <c r="AC14" s="71">
        <f t="shared" si="11"/>
        <v>7146.42</v>
      </c>
      <c r="AD14" s="71">
        <f t="shared" si="12"/>
        <v>13238.529999999999</v>
      </c>
    </row>
    <row r="15" spans="1:30" ht="13.5" customHeight="1">
      <c r="A15" s="51">
        <v>11</v>
      </c>
      <c r="B15" s="7" t="s">
        <v>27</v>
      </c>
      <c r="C15" s="71">
        <v>2104.96</v>
      </c>
      <c r="D15" s="71">
        <v>251.12</v>
      </c>
      <c r="E15" s="71">
        <v>4904.38</v>
      </c>
      <c r="F15" s="71">
        <f t="shared" si="0"/>
        <v>7260.46</v>
      </c>
      <c r="G15" s="71">
        <v>1501.6</v>
      </c>
      <c r="H15" s="71">
        <v>205.83</v>
      </c>
      <c r="I15" s="71">
        <v>3288.93</v>
      </c>
      <c r="J15" s="71">
        <f t="shared" si="1"/>
        <v>4996.36</v>
      </c>
      <c r="K15" s="71">
        <v>1302.47</v>
      </c>
      <c r="L15" s="71">
        <v>7.59</v>
      </c>
      <c r="M15" s="71">
        <v>54.6</v>
      </c>
      <c r="N15" s="71">
        <f t="shared" si="2"/>
        <v>1364.6599999999999</v>
      </c>
      <c r="O15" s="71">
        <v>2348.03</v>
      </c>
      <c r="P15" s="71">
        <v>157.27</v>
      </c>
      <c r="Q15" s="71">
        <v>1489.98</v>
      </c>
      <c r="R15" s="71">
        <f t="shared" si="3"/>
        <v>3995.28</v>
      </c>
      <c r="S15" s="71">
        <f t="shared" si="4"/>
        <v>5755.460000000001</v>
      </c>
      <c r="T15" s="71">
        <f t="shared" si="5"/>
        <v>415.98</v>
      </c>
      <c r="U15" s="71">
        <f t="shared" si="6"/>
        <v>6448.960000000001</v>
      </c>
      <c r="V15" s="71">
        <f t="shared" si="7"/>
        <v>12620.400000000001</v>
      </c>
      <c r="W15" s="71">
        <v>699.95</v>
      </c>
      <c r="X15" s="71">
        <v>120.68</v>
      </c>
      <c r="Y15" s="71">
        <v>586.27</v>
      </c>
      <c r="Z15" s="71">
        <f t="shared" si="8"/>
        <v>1406.9</v>
      </c>
      <c r="AA15" s="71">
        <f t="shared" si="9"/>
        <v>6455.410000000001</v>
      </c>
      <c r="AB15" s="71">
        <f t="shared" si="10"/>
        <v>536.6600000000001</v>
      </c>
      <c r="AC15" s="71">
        <f t="shared" si="11"/>
        <v>7035.230000000001</v>
      </c>
      <c r="AD15" s="71">
        <f t="shared" si="12"/>
        <v>14027.300000000003</v>
      </c>
    </row>
    <row r="16" spans="1:30" ht="13.5" customHeight="1">
      <c r="A16" s="51">
        <v>12</v>
      </c>
      <c r="B16" s="7" t="s">
        <v>28</v>
      </c>
      <c r="C16" s="71">
        <v>11285.68</v>
      </c>
      <c r="D16" s="71">
        <v>5284.52</v>
      </c>
      <c r="E16" s="71">
        <v>5246.61</v>
      </c>
      <c r="F16" s="71">
        <f t="shared" si="0"/>
        <v>21816.81</v>
      </c>
      <c r="G16" s="71">
        <v>11028.38</v>
      </c>
      <c r="H16" s="71">
        <v>5282.77</v>
      </c>
      <c r="I16" s="71">
        <v>5246.61</v>
      </c>
      <c r="J16" s="71">
        <f t="shared" si="1"/>
        <v>21557.76</v>
      </c>
      <c r="K16" s="71">
        <v>0</v>
      </c>
      <c r="L16" s="71">
        <v>1.5</v>
      </c>
      <c r="M16" s="71">
        <v>0</v>
      </c>
      <c r="N16" s="71">
        <f t="shared" si="2"/>
        <v>1.5</v>
      </c>
      <c r="O16" s="71">
        <v>746.73</v>
      </c>
      <c r="P16" s="71">
        <v>39.21</v>
      </c>
      <c r="Q16" s="71">
        <v>0</v>
      </c>
      <c r="R16" s="71">
        <f t="shared" si="3"/>
        <v>785.94</v>
      </c>
      <c r="S16" s="71">
        <f t="shared" si="4"/>
        <v>12032.41</v>
      </c>
      <c r="T16" s="71">
        <f t="shared" si="5"/>
        <v>5325.2300000000005</v>
      </c>
      <c r="U16" s="71">
        <f t="shared" si="6"/>
        <v>5246.61</v>
      </c>
      <c r="V16" s="71">
        <f t="shared" si="7"/>
        <v>22604.25</v>
      </c>
      <c r="W16" s="71">
        <v>25.42</v>
      </c>
      <c r="X16" s="71">
        <v>12.34</v>
      </c>
      <c r="Y16" s="71">
        <v>0</v>
      </c>
      <c r="Z16" s="71">
        <f t="shared" si="8"/>
        <v>37.760000000000005</v>
      </c>
      <c r="AA16" s="71">
        <f t="shared" si="9"/>
        <v>12057.83</v>
      </c>
      <c r="AB16" s="71">
        <f t="shared" si="10"/>
        <v>5337.570000000001</v>
      </c>
      <c r="AC16" s="71">
        <f t="shared" si="11"/>
        <v>5246.61</v>
      </c>
      <c r="AD16" s="71">
        <f t="shared" si="12"/>
        <v>22642.010000000002</v>
      </c>
    </row>
    <row r="17" spans="1:30" ht="13.5" customHeight="1">
      <c r="A17" s="51">
        <v>13</v>
      </c>
      <c r="B17" s="7" t="s">
        <v>29</v>
      </c>
      <c r="C17" s="71">
        <v>41166.54</v>
      </c>
      <c r="D17" s="71">
        <v>120.04</v>
      </c>
      <c r="E17" s="71">
        <v>83162.1</v>
      </c>
      <c r="F17" s="71">
        <f t="shared" si="0"/>
        <v>124448.68000000001</v>
      </c>
      <c r="G17" s="71">
        <v>30010.59</v>
      </c>
      <c r="H17" s="71">
        <v>55.37</v>
      </c>
      <c r="I17" s="71">
        <v>82725.72</v>
      </c>
      <c r="J17" s="71">
        <f t="shared" si="1"/>
        <v>112791.68</v>
      </c>
      <c r="K17" s="71">
        <v>3652.19</v>
      </c>
      <c r="L17" s="71">
        <v>0</v>
      </c>
      <c r="M17" s="71">
        <v>4.38</v>
      </c>
      <c r="N17" s="71">
        <f t="shared" si="2"/>
        <v>3656.57</v>
      </c>
      <c r="O17" s="71">
        <v>8583.38</v>
      </c>
      <c r="P17" s="71">
        <v>93.17</v>
      </c>
      <c r="Q17" s="71">
        <v>80.37</v>
      </c>
      <c r="R17" s="71">
        <f t="shared" si="3"/>
        <v>8756.92</v>
      </c>
      <c r="S17" s="71">
        <f t="shared" si="4"/>
        <v>53402.11</v>
      </c>
      <c r="T17" s="71">
        <f t="shared" si="5"/>
        <v>213.21</v>
      </c>
      <c r="U17" s="71">
        <f t="shared" si="6"/>
        <v>83246.85</v>
      </c>
      <c r="V17" s="71">
        <f t="shared" si="7"/>
        <v>136862.17</v>
      </c>
      <c r="W17" s="71">
        <v>39477.37</v>
      </c>
      <c r="X17" s="71">
        <v>63.48</v>
      </c>
      <c r="Y17" s="71">
        <v>1174.12</v>
      </c>
      <c r="Z17" s="71">
        <f t="shared" si="8"/>
        <v>40714.97000000001</v>
      </c>
      <c r="AA17" s="71">
        <f t="shared" si="9"/>
        <v>92879.48000000001</v>
      </c>
      <c r="AB17" s="71">
        <f t="shared" si="10"/>
        <v>276.69</v>
      </c>
      <c r="AC17" s="71">
        <f t="shared" si="11"/>
        <v>84420.97</v>
      </c>
      <c r="AD17" s="71">
        <f t="shared" si="12"/>
        <v>177577.14</v>
      </c>
    </row>
    <row r="18" spans="1:30" ht="13.5" customHeight="1">
      <c r="A18" s="51">
        <v>14</v>
      </c>
      <c r="B18" s="7" t="s">
        <v>30</v>
      </c>
      <c r="C18" s="71">
        <v>40835.98</v>
      </c>
      <c r="D18" s="71">
        <v>15669.79</v>
      </c>
      <c r="E18" s="71">
        <v>10965.11</v>
      </c>
      <c r="F18" s="71">
        <f t="shared" si="0"/>
        <v>67470.88</v>
      </c>
      <c r="G18" s="71">
        <v>35786.71</v>
      </c>
      <c r="H18" s="71">
        <v>15269.97</v>
      </c>
      <c r="I18" s="71">
        <v>10965.11</v>
      </c>
      <c r="J18" s="71">
        <f t="shared" si="1"/>
        <v>62021.79</v>
      </c>
      <c r="K18" s="71">
        <v>2500.94</v>
      </c>
      <c r="L18" s="71">
        <v>4.05</v>
      </c>
      <c r="M18" s="71">
        <v>0</v>
      </c>
      <c r="N18" s="71">
        <f t="shared" si="2"/>
        <v>2504.9900000000002</v>
      </c>
      <c r="O18" s="71">
        <v>4198.71</v>
      </c>
      <c r="P18" s="71">
        <v>398.15</v>
      </c>
      <c r="Q18" s="71">
        <v>0</v>
      </c>
      <c r="R18" s="71">
        <f t="shared" si="3"/>
        <v>4596.86</v>
      </c>
      <c r="S18" s="71">
        <f t="shared" si="4"/>
        <v>47535.630000000005</v>
      </c>
      <c r="T18" s="71">
        <f t="shared" si="5"/>
        <v>16071.99</v>
      </c>
      <c r="U18" s="71">
        <f t="shared" si="6"/>
        <v>10965.11</v>
      </c>
      <c r="V18" s="71">
        <f t="shared" si="7"/>
        <v>74572.73000000001</v>
      </c>
      <c r="W18" s="71">
        <v>9360.87</v>
      </c>
      <c r="X18" s="71">
        <v>235.55</v>
      </c>
      <c r="Y18" s="71">
        <v>0</v>
      </c>
      <c r="Z18" s="71">
        <f t="shared" si="8"/>
        <v>9596.42</v>
      </c>
      <c r="AA18" s="71">
        <f t="shared" si="9"/>
        <v>56896.50000000001</v>
      </c>
      <c r="AB18" s="71">
        <f t="shared" si="10"/>
        <v>16307.539999999999</v>
      </c>
      <c r="AC18" s="71">
        <f t="shared" si="11"/>
        <v>10965.11</v>
      </c>
      <c r="AD18" s="71">
        <f t="shared" si="12"/>
        <v>84169.15000000001</v>
      </c>
    </row>
    <row r="19" spans="1:30" ht="13.5" customHeight="1">
      <c r="A19" s="51">
        <v>15</v>
      </c>
      <c r="B19" s="7" t="s">
        <v>31</v>
      </c>
      <c r="C19" s="71">
        <v>59740.9</v>
      </c>
      <c r="D19" s="71">
        <v>185</v>
      </c>
      <c r="E19" s="71">
        <v>55648.24</v>
      </c>
      <c r="F19" s="71">
        <f t="shared" si="0"/>
        <v>115574.14</v>
      </c>
      <c r="G19" s="71">
        <v>52004.59</v>
      </c>
      <c r="H19" s="71">
        <v>185</v>
      </c>
      <c r="I19" s="71">
        <v>48784.77</v>
      </c>
      <c r="J19" s="71">
        <f t="shared" si="1"/>
        <v>100974.35999999999</v>
      </c>
      <c r="K19" s="71">
        <v>41290.29</v>
      </c>
      <c r="L19" s="71">
        <v>62</v>
      </c>
      <c r="M19" s="71">
        <v>3975.5</v>
      </c>
      <c r="N19" s="71">
        <f t="shared" si="2"/>
        <v>45327.79</v>
      </c>
      <c r="O19" s="71">
        <v>16311.72</v>
      </c>
      <c r="P19" s="71">
        <v>56</v>
      </c>
      <c r="Q19" s="71">
        <v>9690.71</v>
      </c>
      <c r="R19" s="71">
        <f t="shared" si="3"/>
        <v>26058.43</v>
      </c>
      <c r="S19" s="71">
        <f t="shared" si="4"/>
        <v>117342.91</v>
      </c>
      <c r="T19" s="71">
        <f t="shared" si="5"/>
        <v>303</v>
      </c>
      <c r="U19" s="71">
        <f t="shared" si="6"/>
        <v>69314.45</v>
      </c>
      <c r="V19" s="71">
        <f t="shared" si="7"/>
        <v>186960.36</v>
      </c>
      <c r="W19" s="71">
        <v>3602.92</v>
      </c>
      <c r="X19" s="71">
        <v>0</v>
      </c>
      <c r="Y19" s="71">
        <v>6232.54</v>
      </c>
      <c r="Z19" s="71">
        <f t="shared" si="8"/>
        <v>9835.46</v>
      </c>
      <c r="AA19" s="71">
        <f t="shared" si="9"/>
        <v>120945.83</v>
      </c>
      <c r="AB19" s="71">
        <f t="shared" si="10"/>
        <v>303</v>
      </c>
      <c r="AC19" s="71">
        <f t="shared" si="11"/>
        <v>75546.98999999999</v>
      </c>
      <c r="AD19" s="71">
        <f t="shared" si="12"/>
        <v>196795.82</v>
      </c>
    </row>
    <row r="20" spans="1:30" ht="13.5" customHeight="1">
      <c r="A20" s="51">
        <v>16</v>
      </c>
      <c r="B20" s="7" t="s">
        <v>32</v>
      </c>
      <c r="C20" s="71">
        <v>27998.89</v>
      </c>
      <c r="D20" s="71">
        <v>6773</v>
      </c>
      <c r="E20" s="71">
        <v>22525.28</v>
      </c>
      <c r="F20" s="71">
        <f t="shared" si="0"/>
        <v>57297.17</v>
      </c>
      <c r="G20" s="71">
        <v>25680.69</v>
      </c>
      <c r="H20" s="71">
        <v>6773</v>
      </c>
      <c r="I20" s="71">
        <v>22446.98</v>
      </c>
      <c r="J20" s="71">
        <f t="shared" si="1"/>
        <v>54900.67</v>
      </c>
      <c r="K20" s="71">
        <v>2760.13</v>
      </c>
      <c r="L20" s="71">
        <v>2</v>
      </c>
      <c r="M20" s="71">
        <v>0</v>
      </c>
      <c r="N20" s="71">
        <f t="shared" si="2"/>
        <v>2762.13</v>
      </c>
      <c r="O20" s="71">
        <v>11378.84</v>
      </c>
      <c r="P20" s="71">
        <v>106.83</v>
      </c>
      <c r="Q20" s="71">
        <v>0.75</v>
      </c>
      <c r="R20" s="71">
        <f t="shared" si="3"/>
        <v>11486.42</v>
      </c>
      <c r="S20" s="71">
        <f t="shared" si="4"/>
        <v>42137.86</v>
      </c>
      <c r="T20" s="71">
        <f t="shared" si="5"/>
        <v>6881.83</v>
      </c>
      <c r="U20" s="71">
        <f t="shared" si="6"/>
        <v>22526.03</v>
      </c>
      <c r="V20" s="71">
        <f t="shared" si="7"/>
        <v>71545.72</v>
      </c>
      <c r="W20" s="71">
        <v>5929.38</v>
      </c>
      <c r="X20" s="71">
        <v>64.05</v>
      </c>
      <c r="Y20" s="71">
        <v>0.92</v>
      </c>
      <c r="Z20" s="71">
        <f t="shared" si="8"/>
        <v>5994.35</v>
      </c>
      <c r="AA20" s="71">
        <f t="shared" si="9"/>
        <v>48067.24</v>
      </c>
      <c r="AB20" s="71">
        <f t="shared" si="10"/>
        <v>6945.88</v>
      </c>
      <c r="AC20" s="71">
        <f t="shared" si="11"/>
        <v>22526.949999999997</v>
      </c>
      <c r="AD20" s="71">
        <f t="shared" si="12"/>
        <v>77540.06999999999</v>
      </c>
    </row>
    <row r="21" spans="1:30" ht="13.5" customHeight="1">
      <c r="A21" s="51">
        <v>17</v>
      </c>
      <c r="B21" s="7" t="s">
        <v>33</v>
      </c>
      <c r="C21" s="71">
        <v>13413.13</v>
      </c>
      <c r="D21" s="71">
        <v>199.61</v>
      </c>
      <c r="E21" s="71">
        <v>17119.34</v>
      </c>
      <c r="F21" s="71">
        <f t="shared" si="0"/>
        <v>30732.08</v>
      </c>
      <c r="G21" s="71">
        <v>12311.56</v>
      </c>
      <c r="H21" s="71">
        <v>162.67</v>
      </c>
      <c r="I21" s="71">
        <v>17118.54</v>
      </c>
      <c r="J21" s="71">
        <f t="shared" si="1"/>
        <v>29592.77</v>
      </c>
      <c r="K21" s="71">
        <v>64.32</v>
      </c>
      <c r="L21" s="71">
        <v>0</v>
      </c>
      <c r="M21" s="71">
        <v>0</v>
      </c>
      <c r="N21" s="71">
        <f t="shared" si="2"/>
        <v>64.32</v>
      </c>
      <c r="O21" s="71">
        <v>3046.69</v>
      </c>
      <c r="P21" s="71">
        <v>39.44</v>
      </c>
      <c r="Q21" s="71">
        <v>0</v>
      </c>
      <c r="R21" s="71">
        <f t="shared" si="3"/>
        <v>3086.13</v>
      </c>
      <c r="S21" s="71">
        <f t="shared" si="4"/>
        <v>16524.14</v>
      </c>
      <c r="T21" s="71">
        <f t="shared" si="5"/>
        <v>239.05</v>
      </c>
      <c r="U21" s="71">
        <f t="shared" si="6"/>
        <v>17119.34</v>
      </c>
      <c r="V21" s="71">
        <f t="shared" si="7"/>
        <v>33882.53</v>
      </c>
      <c r="W21" s="71">
        <v>1677.94</v>
      </c>
      <c r="X21" s="71">
        <v>1</v>
      </c>
      <c r="Y21" s="71">
        <v>131.75</v>
      </c>
      <c r="Z21" s="71">
        <f t="shared" si="8"/>
        <v>1810.69</v>
      </c>
      <c r="AA21" s="71">
        <f t="shared" si="9"/>
        <v>18202.079999999998</v>
      </c>
      <c r="AB21" s="71">
        <f t="shared" si="10"/>
        <v>240.05</v>
      </c>
      <c r="AC21" s="71">
        <f t="shared" si="11"/>
        <v>17251.09</v>
      </c>
      <c r="AD21" s="71">
        <f t="shared" si="12"/>
        <v>35693.22</v>
      </c>
    </row>
    <row r="22" spans="1:30" ht="13.5" customHeight="1">
      <c r="A22" s="51">
        <v>18</v>
      </c>
      <c r="B22" s="7" t="s">
        <v>34</v>
      </c>
      <c r="C22" s="71">
        <v>50931.65</v>
      </c>
      <c r="D22" s="71">
        <v>22248.08</v>
      </c>
      <c r="E22" s="71">
        <v>10086.34</v>
      </c>
      <c r="F22" s="71">
        <f t="shared" si="0"/>
        <v>83266.07</v>
      </c>
      <c r="G22" s="71">
        <v>49637.2</v>
      </c>
      <c r="H22" s="71">
        <v>22193.17</v>
      </c>
      <c r="I22" s="71">
        <v>10086.34</v>
      </c>
      <c r="J22" s="71">
        <f t="shared" si="1"/>
        <v>81916.70999999999</v>
      </c>
      <c r="K22" s="71">
        <v>3517.99</v>
      </c>
      <c r="L22" s="71">
        <v>0</v>
      </c>
      <c r="M22" s="71">
        <v>0</v>
      </c>
      <c r="N22" s="71">
        <f t="shared" si="2"/>
        <v>3517.99</v>
      </c>
      <c r="O22" s="71">
        <v>16873.85</v>
      </c>
      <c r="P22" s="71">
        <v>815.83</v>
      </c>
      <c r="Q22" s="71">
        <v>0</v>
      </c>
      <c r="R22" s="71">
        <f t="shared" si="3"/>
        <v>17689.68</v>
      </c>
      <c r="S22" s="71">
        <f t="shared" si="4"/>
        <v>71323.48999999999</v>
      </c>
      <c r="T22" s="71">
        <f t="shared" si="5"/>
        <v>23063.910000000003</v>
      </c>
      <c r="U22" s="71">
        <f t="shared" si="6"/>
        <v>10086.34</v>
      </c>
      <c r="V22" s="71">
        <f t="shared" si="7"/>
        <v>104473.73999999999</v>
      </c>
      <c r="W22" s="71">
        <v>14653.49</v>
      </c>
      <c r="X22" s="71">
        <v>49.86</v>
      </c>
      <c r="Y22" s="71">
        <v>0</v>
      </c>
      <c r="Z22" s="71">
        <f t="shared" si="8"/>
        <v>14703.35</v>
      </c>
      <c r="AA22" s="71">
        <f t="shared" si="9"/>
        <v>85976.98</v>
      </c>
      <c r="AB22" s="71">
        <f t="shared" si="10"/>
        <v>23113.770000000004</v>
      </c>
      <c r="AC22" s="71">
        <f t="shared" si="11"/>
        <v>10086.34</v>
      </c>
      <c r="AD22" s="71">
        <f t="shared" si="12"/>
        <v>119177.09</v>
      </c>
    </row>
    <row r="23" spans="1:30" ht="13.5" customHeight="1">
      <c r="A23" s="51">
        <v>19</v>
      </c>
      <c r="B23" s="7" t="s">
        <v>35</v>
      </c>
      <c r="C23" s="71">
        <v>16770.94</v>
      </c>
      <c r="D23" s="71">
        <v>82.34</v>
      </c>
      <c r="E23" s="71">
        <v>9723.2</v>
      </c>
      <c r="F23" s="71">
        <f t="shared" si="0"/>
        <v>26576.48</v>
      </c>
      <c r="G23" s="71">
        <v>13740.24</v>
      </c>
      <c r="H23" s="71">
        <v>71.51</v>
      </c>
      <c r="I23" s="71">
        <v>9723.2</v>
      </c>
      <c r="J23" s="71">
        <f t="shared" si="1"/>
        <v>23534.95</v>
      </c>
      <c r="K23" s="71">
        <v>278.2</v>
      </c>
      <c r="L23" s="71">
        <v>0</v>
      </c>
      <c r="M23" s="71">
        <v>0</v>
      </c>
      <c r="N23" s="71">
        <f t="shared" si="2"/>
        <v>278.2</v>
      </c>
      <c r="O23" s="71">
        <v>2626.07</v>
      </c>
      <c r="P23" s="71">
        <v>152.8</v>
      </c>
      <c r="Q23" s="71">
        <v>0</v>
      </c>
      <c r="R23" s="71">
        <f t="shared" si="3"/>
        <v>2778.8700000000003</v>
      </c>
      <c r="S23" s="71">
        <f t="shared" si="4"/>
        <v>19675.21</v>
      </c>
      <c r="T23" s="71">
        <f t="shared" si="5"/>
        <v>235.14000000000001</v>
      </c>
      <c r="U23" s="71">
        <f t="shared" si="6"/>
        <v>9723.2</v>
      </c>
      <c r="V23" s="71">
        <f t="shared" si="7"/>
        <v>29633.55</v>
      </c>
      <c r="W23" s="71">
        <v>1311.87</v>
      </c>
      <c r="X23" s="71">
        <v>61.16</v>
      </c>
      <c r="Y23" s="71">
        <v>0</v>
      </c>
      <c r="Z23" s="71">
        <f t="shared" si="8"/>
        <v>1373.03</v>
      </c>
      <c r="AA23" s="71">
        <f t="shared" si="9"/>
        <v>20987.079999999998</v>
      </c>
      <c r="AB23" s="71">
        <f t="shared" si="10"/>
        <v>296.3</v>
      </c>
      <c r="AC23" s="71">
        <f t="shared" si="11"/>
        <v>9723.2</v>
      </c>
      <c r="AD23" s="71">
        <f t="shared" si="12"/>
        <v>31006.579999999998</v>
      </c>
    </row>
    <row r="24" spans="1:30" ht="13.5" customHeight="1">
      <c r="A24" s="51">
        <v>20</v>
      </c>
      <c r="B24" s="7" t="s">
        <v>36</v>
      </c>
      <c r="C24" s="71">
        <v>82672.76</v>
      </c>
      <c r="D24" s="71">
        <v>222.02</v>
      </c>
      <c r="E24" s="71">
        <v>156687.93</v>
      </c>
      <c r="F24" s="71">
        <f t="shared" si="0"/>
        <v>239582.71</v>
      </c>
      <c r="G24" s="71">
        <v>37822.09</v>
      </c>
      <c r="H24" s="71">
        <v>6.3</v>
      </c>
      <c r="I24" s="71">
        <v>140223.49</v>
      </c>
      <c r="J24" s="71">
        <f t="shared" si="1"/>
        <v>178051.88</v>
      </c>
      <c r="K24" s="71">
        <v>36745.39</v>
      </c>
      <c r="L24" s="71">
        <v>0</v>
      </c>
      <c r="M24" s="71">
        <v>943.13</v>
      </c>
      <c r="N24" s="71">
        <f t="shared" si="2"/>
        <v>37688.52</v>
      </c>
      <c r="O24" s="71">
        <v>121609.17</v>
      </c>
      <c r="P24" s="71">
        <v>267.86</v>
      </c>
      <c r="Q24" s="71">
        <v>5279.21</v>
      </c>
      <c r="R24" s="71">
        <f t="shared" si="3"/>
        <v>127156.24</v>
      </c>
      <c r="S24" s="71">
        <f t="shared" si="4"/>
        <v>241027.32</v>
      </c>
      <c r="T24" s="71">
        <f t="shared" si="5"/>
        <v>489.88</v>
      </c>
      <c r="U24" s="71">
        <f t="shared" si="6"/>
        <v>162910.27</v>
      </c>
      <c r="V24" s="71">
        <f t="shared" si="7"/>
        <v>404427.47</v>
      </c>
      <c r="W24" s="71">
        <v>56440.72</v>
      </c>
      <c r="X24" s="71">
        <v>37.7</v>
      </c>
      <c r="Y24" s="71">
        <v>4566.44</v>
      </c>
      <c r="Z24" s="71">
        <f t="shared" si="8"/>
        <v>61044.86</v>
      </c>
      <c r="AA24" s="71">
        <f t="shared" si="9"/>
        <v>297468.04000000004</v>
      </c>
      <c r="AB24" s="71">
        <f t="shared" si="10"/>
        <v>527.58</v>
      </c>
      <c r="AC24" s="71">
        <f t="shared" si="11"/>
        <v>167476.71</v>
      </c>
      <c r="AD24" s="71">
        <f t="shared" si="12"/>
        <v>465472.3300000001</v>
      </c>
    </row>
    <row r="25" spans="1:30" ht="13.5" customHeight="1">
      <c r="A25" s="51">
        <v>21</v>
      </c>
      <c r="B25" s="7" t="s">
        <v>37</v>
      </c>
      <c r="C25" s="71">
        <v>21544.43</v>
      </c>
      <c r="D25" s="71">
        <v>5043.76</v>
      </c>
      <c r="E25" s="71">
        <v>6841</v>
      </c>
      <c r="F25" s="71">
        <f t="shared" si="0"/>
        <v>33429.19</v>
      </c>
      <c r="G25" s="71">
        <v>20904.45</v>
      </c>
      <c r="H25" s="71">
        <v>5043.76</v>
      </c>
      <c r="I25" s="71">
        <v>6838.06</v>
      </c>
      <c r="J25" s="71">
        <f t="shared" si="1"/>
        <v>32786.27</v>
      </c>
      <c r="K25" s="71">
        <v>135.37</v>
      </c>
      <c r="L25" s="71">
        <v>2</v>
      </c>
      <c r="M25" s="71">
        <v>0</v>
      </c>
      <c r="N25" s="71">
        <f t="shared" si="2"/>
        <v>137.37</v>
      </c>
      <c r="O25" s="71">
        <v>4015.75</v>
      </c>
      <c r="P25" s="71">
        <v>76</v>
      </c>
      <c r="Q25" s="71">
        <v>0</v>
      </c>
      <c r="R25" s="71">
        <f t="shared" si="3"/>
        <v>4091.75</v>
      </c>
      <c r="S25" s="71">
        <f t="shared" si="4"/>
        <v>25695.55</v>
      </c>
      <c r="T25" s="71">
        <f t="shared" si="5"/>
        <v>5121.76</v>
      </c>
      <c r="U25" s="71">
        <f t="shared" si="6"/>
        <v>6841</v>
      </c>
      <c r="V25" s="71">
        <f t="shared" si="7"/>
        <v>37658.31</v>
      </c>
      <c r="W25" s="71">
        <v>1645.4</v>
      </c>
      <c r="X25" s="71">
        <v>136.76</v>
      </c>
      <c r="Y25" s="71">
        <v>0</v>
      </c>
      <c r="Z25" s="71">
        <f t="shared" si="8"/>
        <v>1782.16</v>
      </c>
      <c r="AA25" s="71">
        <f t="shared" si="9"/>
        <v>27340.95</v>
      </c>
      <c r="AB25" s="71">
        <f t="shared" si="10"/>
        <v>5258.52</v>
      </c>
      <c r="AC25" s="71">
        <f t="shared" si="11"/>
        <v>6841</v>
      </c>
      <c r="AD25" s="71">
        <f t="shared" si="12"/>
        <v>39440.47</v>
      </c>
    </row>
    <row r="26" spans="1:30" ht="13.5" customHeight="1">
      <c r="A26" s="51">
        <v>22</v>
      </c>
      <c r="B26" s="7" t="s">
        <v>38</v>
      </c>
      <c r="C26" s="71">
        <v>24225.88</v>
      </c>
      <c r="D26" s="71">
        <v>9055.18</v>
      </c>
      <c r="E26" s="71">
        <v>11491.5</v>
      </c>
      <c r="F26" s="71">
        <f t="shared" si="0"/>
        <v>44772.56</v>
      </c>
      <c r="G26" s="71">
        <v>23844.49</v>
      </c>
      <c r="H26" s="71">
        <v>9054.78</v>
      </c>
      <c r="I26" s="71">
        <v>11491.5</v>
      </c>
      <c r="J26" s="71">
        <f t="shared" si="1"/>
        <v>44390.770000000004</v>
      </c>
      <c r="K26" s="71">
        <v>1296.55</v>
      </c>
      <c r="L26" s="71">
        <v>10.5</v>
      </c>
      <c r="M26" s="71">
        <v>0</v>
      </c>
      <c r="N26" s="71">
        <f t="shared" si="2"/>
        <v>1307.05</v>
      </c>
      <c r="O26" s="71">
        <v>3318.6</v>
      </c>
      <c r="P26" s="71">
        <v>158.84</v>
      </c>
      <c r="Q26" s="71">
        <v>0</v>
      </c>
      <c r="R26" s="71">
        <f t="shared" si="3"/>
        <v>3477.44</v>
      </c>
      <c r="S26" s="71">
        <f t="shared" si="4"/>
        <v>28841.03</v>
      </c>
      <c r="T26" s="71">
        <f t="shared" si="5"/>
        <v>9224.52</v>
      </c>
      <c r="U26" s="71">
        <f t="shared" si="6"/>
        <v>11491.5</v>
      </c>
      <c r="V26" s="71">
        <f t="shared" si="7"/>
        <v>49557.05</v>
      </c>
      <c r="W26" s="71">
        <v>1846.67</v>
      </c>
      <c r="X26" s="71">
        <v>113.2</v>
      </c>
      <c r="Y26" s="71">
        <v>0</v>
      </c>
      <c r="Z26" s="71">
        <f t="shared" si="8"/>
        <v>1959.8700000000001</v>
      </c>
      <c r="AA26" s="71">
        <f t="shared" si="9"/>
        <v>30687.699999999997</v>
      </c>
      <c r="AB26" s="71">
        <f t="shared" si="10"/>
        <v>9337.720000000001</v>
      </c>
      <c r="AC26" s="71">
        <f t="shared" si="11"/>
        <v>11491.5</v>
      </c>
      <c r="AD26" s="71">
        <f t="shared" si="12"/>
        <v>51516.92</v>
      </c>
    </row>
    <row r="27" spans="1:30" ht="13.5" customHeight="1">
      <c r="A27" s="51">
        <v>23</v>
      </c>
      <c r="B27" s="7" t="s">
        <v>39</v>
      </c>
      <c r="C27" s="71">
        <v>74255.92</v>
      </c>
      <c r="D27" s="71">
        <v>22.67</v>
      </c>
      <c r="E27" s="71">
        <v>81575.27</v>
      </c>
      <c r="F27" s="71">
        <f t="shared" si="0"/>
        <v>155853.86</v>
      </c>
      <c r="G27" s="71">
        <v>43124.44</v>
      </c>
      <c r="H27" s="71">
        <v>14.67</v>
      </c>
      <c r="I27" s="71">
        <v>77891.9</v>
      </c>
      <c r="J27" s="71">
        <f t="shared" si="1"/>
        <v>121031.01</v>
      </c>
      <c r="K27" s="71">
        <v>59063.43</v>
      </c>
      <c r="L27" s="71">
        <v>0</v>
      </c>
      <c r="M27" s="71">
        <v>48.43</v>
      </c>
      <c r="N27" s="71">
        <f t="shared" si="2"/>
        <v>59111.86</v>
      </c>
      <c r="O27" s="71">
        <v>49867.66</v>
      </c>
      <c r="P27" s="71">
        <v>95.33</v>
      </c>
      <c r="Q27" s="71">
        <v>733.91</v>
      </c>
      <c r="R27" s="71">
        <f t="shared" si="3"/>
        <v>50696.90000000001</v>
      </c>
      <c r="S27" s="71">
        <f t="shared" si="4"/>
        <v>183187.01</v>
      </c>
      <c r="T27" s="71">
        <f t="shared" si="5"/>
        <v>118</v>
      </c>
      <c r="U27" s="71">
        <f t="shared" si="6"/>
        <v>82357.61</v>
      </c>
      <c r="V27" s="71">
        <f t="shared" si="7"/>
        <v>265662.62</v>
      </c>
      <c r="W27" s="71">
        <v>230695.55</v>
      </c>
      <c r="X27" s="71">
        <v>2.45</v>
      </c>
      <c r="Y27" s="71">
        <v>7161.77</v>
      </c>
      <c r="Z27" s="71">
        <f t="shared" si="8"/>
        <v>237859.77</v>
      </c>
      <c r="AA27" s="71">
        <f t="shared" si="9"/>
        <v>413882.56</v>
      </c>
      <c r="AB27" s="71">
        <f t="shared" si="10"/>
        <v>120.45</v>
      </c>
      <c r="AC27" s="71">
        <f t="shared" si="11"/>
        <v>89519.38</v>
      </c>
      <c r="AD27" s="71">
        <f t="shared" si="12"/>
        <v>503522.39</v>
      </c>
    </row>
    <row r="28" spans="1:30" ht="13.5" customHeight="1">
      <c r="A28" s="51">
        <v>24</v>
      </c>
      <c r="B28" s="7" t="s">
        <v>40</v>
      </c>
      <c r="C28" s="71">
        <v>9367.81</v>
      </c>
      <c r="D28" s="71">
        <v>21.5</v>
      </c>
      <c r="E28" s="71">
        <v>2856.21</v>
      </c>
      <c r="F28" s="71">
        <f t="shared" si="0"/>
        <v>12245.52</v>
      </c>
      <c r="G28" s="71">
        <v>3392.94</v>
      </c>
      <c r="H28" s="71">
        <v>10</v>
      </c>
      <c r="I28" s="71">
        <v>2442.19</v>
      </c>
      <c r="J28" s="71">
        <f t="shared" si="1"/>
        <v>5845.13</v>
      </c>
      <c r="K28" s="71">
        <v>2985.4</v>
      </c>
      <c r="L28" s="71">
        <v>0</v>
      </c>
      <c r="M28" s="71">
        <v>2915.28</v>
      </c>
      <c r="N28" s="71">
        <f t="shared" si="2"/>
        <v>5900.68</v>
      </c>
      <c r="O28" s="71">
        <v>16739.79</v>
      </c>
      <c r="P28" s="71">
        <v>177.26</v>
      </c>
      <c r="Q28" s="71">
        <v>2762.15</v>
      </c>
      <c r="R28" s="71">
        <f t="shared" si="3"/>
        <v>19679.2</v>
      </c>
      <c r="S28" s="71">
        <f t="shared" si="4"/>
        <v>29093</v>
      </c>
      <c r="T28" s="71">
        <f t="shared" si="5"/>
        <v>198.76</v>
      </c>
      <c r="U28" s="71">
        <f t="shared" si="6"/>
        <v>8533.64</v>
      </c>
      <c r="V28" s="71">
        <f t="shared" si="7"/>
        <v>37825.399999999994</v>
      </c>
      <c r="W28" s="71">
        <v>68556.16</v>
      </c>
      <c r="X28" s="71">
        <v>2.72</v>
      </c>
      <c r="Y28" s="71">
        <v>0</v>
      </c>
      <c r="Z28" s="71">
        <f t="shared" si="8"/>
        <v>68558.88</v>
      </c>
      <c r="AA28" s="71">
        <f t="shared" si="9"/>
        <v>97649.16</v>
      </c>
      <c r="AB28" s="71">
        <f t="shared" si="10"/>
        <v>201.48</v>
      </c>
      <c r="AC28" s="71">
        <f t="shared" si="11"/>
        <v>8533.64</v>
      </c>
      <c r="AD28" s="71">
        <f t="shared" si="12"/>
        <v>106384.28</v>
      </c>
    </row>
    <row r="29" spans="1:30" ht="13.5" customHeight="1">
      <c r="A29" s="51">
        <v>25</v>
      </c>
      <c r="B29" s="7" t="s">
        <v>41</v>
      </c>
      <c r="C29" s="71">
        <v>22668.06</v>
      </c>
      <c r="D29" s="71">
        <v>1734.49</v>
      </c>
      <c r="E29" s="71">
        <v>7070.85</v>
      </c>
      <c r="F29" s="71">
        <f t="shared" si="0"/>
        <v>31473.4</v>
      </c>
      <c r="G29" s="71">
        <v>10736.87</v>
      </c>
      <c r="H29" s="71">
        <v>1191.18</v>
      </c>
      <c r="I29" s="71">
        <v>6664.57</v>
      </c>
      <c r="J29" s="71">
        <f t="shared" si="1"/>
        <v>18592.620000000003</v>
      </c>
      <c r="K29" s="71">
        <v>5235.75</v>
      </c>
      <c r="L29" s="71">
        <v>56.68</v>
      </c>
      <c r="M29" s="71">
        <v>1097.67</v>
      </c>
      <c r="N29" s="71">
        <f t="shared" si="2"/>
        <v>6390.1</v>
      </c>
      <c r="O29" s="71">
        <v>19016.08</v>
      </c>
      <c r="P29" s="71">
        <v>1021.58</v>
      </c>
      <c r="Q29" s="71">
        <v>20471</v>
      </c>
      <c r="R29" s="71">
        <f t="shared" si="3"/>
        <v>40508.66</v>
      </c>
      <c r="S29" s="71">
        <f t="shared" si="4"/>
        <v>46919.89</v>
      </c>
      <c r="T29" s="71">
        <f t="shared" si="5"/>
        <v>2812.75</v>
      </c>
      <c r="U29" s="71">
        <f t="shared" si="6"/>
        <v>28639.52</v>
      </c>
      <c r="V29" s="71">
        <f t="shared" si="7"/>
        <v>78372.16</v>
      </c>
      <c r="W29" s="71">
        <v>26071.13</v>
      </c>
      <c r="X29" s="71">
        <v>1355.82</v>
      </c>
      <c r="Y29" s="71">
        <v>453.31</v>
      </c>
      <c r="Z29" s="71">
        <f t="shared" si="8"/>
        <v>27880.260000000002</v>
      </c>
      <c r="AA29" s="71">
        <f t="shared" si="9"/>
        <v>72991.02</v>
      </c>
      <c r="AB29" s="71">
        <f t="shared" si="10"/>
        <v>4168.57</v>
      </c>
      <c r="AC29" s="71">
        <f t="shared" si="11"/>
        <v>29092.83</v>
      </c>
      <c r="AD29" s="71">
        <f t="shared" si="12"/>
        <v>106252.42</v>
      </c>
    </row>
    <row r="30" spans="1:30" ht="13.5" customHeight="1">
      <c r="A30" s="51">
        <v>26</v>
      </c>
      <c r="B30" s="7" t="s">
        <v>42</v>
      </c>
      <c r="C30" s="71">
        <v>68802.04</v>
      </c>
      <c r="D30" s="71">
        <v>237.62</v>
      </c>
      <c r="E30" s="71">
        <v>36992.92</v>
      </c>
      <c r="F30" s="71">
        <f t="shared" si="0"/>
        <v>106032.57999999999</v>
      </c>
      <c r="G30" s="71">
        <v>24234.4</v>
      </c>
      <c r="H30" s="71">
        <v>72.1</v>
      </c>
      <c r="I30" s="71">
        <v>33891.98</v>
      </c>
      <c r="J30" s="71">
        <f t="shared" si="1"/>
        <v>58198.48</v>
      </c>
      <c r="K30" s="71">
        <v>15103.49</v>
      </c>
      <c r="L30" s="71">
        <v>52</v>
      </c>
      <c r="M30" s="71">
        <v>2033.39</v>
      </c>
      <c r="N30" s="71">
        <f t="shared" si="2"/>
        <v>17188.88</v>
      </c>
      <c r="O30" s="71">
        <v>13842.75</v>
      </c>
      <c r="P30" s="71">
        <v>109.87</v>
      </c>
      <c r="Q30" s="71">
        <v>299.37</v>
      </c>
      <c r="R30" s="71">
        <f t="shared" si="3"/>
        <v>14251.990000000002</v>
      </c>
      <c r="S30" s="71">
        <f t="shared" si="4"/>
        <v>97748.28</v>
      </c>
      <c r="T30" s="71">
        <f t="shared" si="5"/>
        <v>399.49</v>
      </c>
      <c r="U30" s="71">
        <f t="shared" si="6"/>
        <v>39325.68</v>
      </c>
      <c r="V30" s="71">
        <f t="shared" si="7"/>
        <v>137473.45</v>
      </c>
      <c r="W30" s="71">
        <v>10212.81</v>
      </c>
      <c r="X30" s="71">
        <v>10</v>
      </c>
      <c r="Y30" s="71">
        <v>10571.5</v>
      </c>
      <c r="Z30" s="71">
        <f t="shared" si="8"/>
        <v>20794.309999999998</v>
      </c>
      <c r="AA30" s="71">
        <f t="shared" si="9"/>
        <v>107961.09</v>
      </c>
      <c r="AB30" s="71">
        <f t="shared" si="10"/>
        <v>409.49</v>
      </c>
      <c r="AC30" s="71">
        <f t="shared" si="11"/>
        <v>49897.18</v>
      </c>
      <c r="AD30" s="71">
        <f t="shared" si="12"/>
        <v>158267.76</v>
      </c>
    </row>
    <row r="31" spans="1:30" ht="13.5" customHeight="1">
      <c r="A31" s="51">
        <v>27</v>
      </c>
      <c r="B31" s="7" t="s">
        <v>43</v>
      </c>
      <c r="C31" s="71">
        <v>44931.08</v>
      </c>
      <c r="D31" s="71">
        <v>10.19</v>
      </c>
      <c r="E31" s="71">
        <v>62520.32</v>
      </c>
      <c r="F31" s="71">
        <f t="shared" si="0"/>
        <v>107461.59</v>
      </c>
      <c r="G31" s="71">
        <v>29585.88</v>
      </c>
      <c r="H31" s="71">
        <v>6.54</v>
      </c>
      <c r="I31" s="71">
        <v>52171.54</v>
      </c>
      <c r="J31" s="71">
        <f t="shared" si="1"/>
        <v>81763.96</v>
      </c>
      <c r="K31" s="71">
        <v>2421.21</v>
      </c>
      <c r="L31" s="71">
        <v>0</v>
      </c>
      <c r="M31" s="71">
        <v>4056.33</v>
      </c>
      <c r="N31" s="71">
        <f t="shared" si="2"/>
        <v>6477.54</v>
      </c>
      <c r="O31" s="71">
        <v>19677.78</v>
      </c>
      <c r="P31" s="71">
        <v>44.62</v>
      </c>
      <c r="Q31" s="71">
        <v>49836.02</v>
      </c>
      <c r="R31" s="71">
        <f t="shared" si="3"/>
        <v>69558.42</v>
      </c>
      <c r="S31" s="71">
        <f t="shared" si="4"/>
        <v>67030.07</v>
      </c>
      <c r="T31" s="71">
        <f t="shared" si="5"/>
        <v>54.809999999999995</v>
      </c>
      <c r="U31" s="71">
        <f t="shared" si="6"/>
        <v>116412.66999999998</v>
      </c>
      <c r="V31" s="71">
        <f t="shared" si="7"/>
        <v>183497.55</v>
      </c>
      <c r="W31" s="71">
        <v>33665.2</v>
      </c>
      <c r="X31" s="71">
        <v>5.46</v>
      </c>
      <c r="Y31" s="71">
        <v>37749.4</v>
      </c>
      <c r="Z31" s="71">
        <f t="shared" si="8"/>
        <v>71420.06</v>
      </c>
      <c r="AA31" s="71">
        <f t="shared" si="9"/>
        <v>100695.27</v>
      </c>
      <c r="AB31" s="71">
        <f t="shared" si="10"/>
        <v>60.269999999999996</v>
      </c>
      <c r="AC31" s="71">
        <f t="shared" si="11"/>
        <v>154162.06999999998</v>
      </c>
      <c r="AD31" s="71">
        <f t="shared" si="12"/>
        <v>254917.61</v>
      </c>
    </row>
    <row r="32" spans="1:30" ht="13.5" customHeight="1">
      <c r="A32" s="51">
        <v>28</v>
      </c>
      <c r="B32" s="7" t="s">
        <v>44</v>
      </c>
      <c r="C32" s="71">
        <v>2877.82</v>
      </c>
      <c r="D32" s="71">
        <v>223.76</v>
      </c>
      <c r="E32" s="71">
        <v>4618.75</v>
      </c>
      <c r="F32" s="71">
        <f t="shared" si="0"/>
        <v>7720.33</v>
      </c>
      <c r="G32" s="71">
        <v>1598.44</v>
      </c>
      <c r="H32" s="71">
        <v>191.05</v>
      </c>
      <c r="I32" s="71">
        <v>4415.05</v>
      </c>
      <c r="J32" s="71">
        <f t="shared" si="1"/>
        <v>6204.54</v>
      </c>
      <c r="K32" s="71">
        <v>504.23</v>
      </c>
      <c r="L32" s="71">
        <v>12.75</v>
      </c>
      <c r="M32" s="71">
        <v>822.39</v>
      </c>
      <c r="N32" s="71">
        <f t="shared" si="2"/>
        <v>1339.37</v>
      </c>
      <c r="O32" s="71">
        <v>2311.87</v>
      </c>
      <c r="P32" s="71">
        <v>223.52</v>
      </c>
      <c r="Q32" s="71">
        <v>1114.36</v>
      </c>
      <c r="R32" s="71">
        <f t="shared" si="3"/>
        <v>3649.75</v>
      </c>
      <c r="S32" s="71">
        <f t="shared" si="4"/>
        <v>5693.92</v>
      </c>
      <c r="T32" s="71">
        <f t="shared" si="5"/>
        <v>460.03</v>
      </c>
      <c r="U32" s="71">
        <f t="shared" si="6"/>
        <v>6555.5</v>
      </c>
      <c r="V32" s="71">
        <f t="shared" si="7"/>
        <v>12709.45</v>
      </c>
      <c r="W32" s="71">
        <v>1693.87</v>
      </c>
      <c r="X32" s="71">
        <v>144.79</v>
      </c>
      <c r="Y32" s="71">
        <v>5774.6</v>
      </c>
      <c r="Z32" s="71">
        <f t="shared" si="8"/>
        <v>7613.26</v>
      </c>
      <c r="AA32" s="71">
        <f t="shared" si="9"/>
        <v>7387.79</v>
      </c>
      <c r="AB32" s="71">
        <f t="shared" si="10"/>
        <v>604.8199999999999</v>
      </c>
      <c r="AC32" s="71">
        <f t="shared" si="11"/>
        <v>12330.1</v>
      </c>
      <c r="AD32" s="71">
        <f t="shared" si="12"/>
        <v>20322.71</v>
      </c>
    </row>
    <row r="33" spans="1:30" ht="13.5" customHeight="1">
      <c r="A33" s="51">
        <v>29</v>
      </c>
      <c r="B33" s="7" t="s">
        <v>45</v>
      </c>
      <c r="C33" s="71">
        <v>19396.64</v>
      </c>
      <c r="D33" s="71">
        <v>433.65</v>
      </c>
      <c r="E33" s="71">
        <v>109.07</v>
      </c>
      <c r="F33" s="71">
        <f t="shared" si="0"/>
        <v>19939.36</v>
      </c>
      <c r="G33" s="71">
        <v>14935.83</v>
      </c>
      <c r="H33" s="71">
        <v>313.15</v>
      </c>
      <c r="I33" s="71">
        <v>81.76</v>
      </c>
      <c r="J33" s="71">
        <f t="shared" si="1"/>
        <v>15330.74</v>
      </c>
      <c r="K33" s="71">
        <v>16478.29</v>
      </c>
      <c r="L33" s="71">
        <v>4.72</v>
      </c>
      <c r="M33" s="71">
        <v>15.45</v>
      </c>
      <c r="N33" s="71">
        <f t="shared" si="2"/>
        <v>16498.460000000003</v>
      </c>
      <c r="O33" s="71">
        <v>13147.02</v>
      </c>
      <c r="P33" s="71">
        <v>55.8</v>
      </c>
      <c r="Q33" s="71">
        <v>20.54</v>
      </c>
      <c r="R33" s="71">
        <f t="shared" si="3"/>
        <v>13223.36</v>
      </c>
      <c r="S33" s="71">
        <f t="shared" si="4"/>
        <v>49021.95</v>
      </c>
      <c r="T33" s="71">
        <f t="shared" si="5"/>
        <v>494.17</v>
      </c>
      <c r="U33" s="71">
        <f t="shared" si="6"/>
        <v>145.06</v>
      </c>
      <c r="V33" s="71">
        <f t="shared" si="7"/>
        <v>49661.17999999999</v>
      </c>
      <c r="W33" s="71">
        <v>6571.51</v>
      </c>
      <c r="X33" s="71">
        <v>219.51</v>
      </c>
      <c r="Y33" s="71">
        <v>0</v>
      </c>
      <c r="Z33" s="71">
        <f t="shared" si="8"/>
        <v>6791.02</v>
      </c>
      <c r="AA33" s="71">
        <f t="shared" si="9"/>
        <v>55593.46</v>
      </c>
      <c r="AB33" s="71">
        <f t="shared" si="10"/>
        <v>713.6800000000001</v>
      </c>
      <c r="AC33" s="71">
        <f t="shared" si="11"/>
        <v>145.06</v>
      </c>
      <c r="AD33" s="71">
        <f t="shared" si="12"/>
        <v>56452.2</v>
      </c>
    </row>
    <row r="34" spans="1:30" ht="13.5" customHeight="1">
      <c r="A34" s="51">
        <v>30</v>
      </c>
      <c r="B34" s="7" t="s">
        <v>46</v>
      </c>
      <c r="C34" s="71">
        <v>9266.98</v>
      </c>
      <c r="D34" s="71">
        <v>153.19</v>
      </c>
      <c r="E34" s="71">
        <v>12700.19</v>
      </c>
      <c r="F34" s="71">
        <f t="shared" si="0"/>
        <v>22120.36</v>
      </c>
      <c r="G34" s="71">
        <v>1688.77</v>
      </c>
      <c r="H34" s="71">
        <v>73.79</v>
      </c>
      <c r="I34" s="71">
        <v>10579.99</v>
      </c>
      <c r="J34" s="71">
        <f t="shared" si="1"/>
        <v>12342.55</v>
      </c>
      <c r="K34" s="71">
        <v>43319.24</v>
      </c>
      <c r="L34" s="71">
        <v>69.34</v>
      </c>
      <c r="M34" s="71">
        <v>911.03</v>
      </c>
      <c r="N34" s="71">
        <f t="shared" si="2"/>
        <v>44299.60999999999</v>
      </c>
      <c r="O34" s="71">
        <v>130887.13</v>
      </c>
      <c r="P34" s="71">
        <v>1626.91</v>
      </c>
      <c r="Q34" s="71">
        <v>32036.42</v>
      </c>
      <c r="R34" s="71">
        <f t="shared" si="3"/>
        <v>164550.46000000002</v>
      </c>
      <c r="S34" s="71">
        <f t="shared" si="4"/>
        <v>183473.35</v>
      </c>
      <c r="T34" s="71">
        <f t="shared" si="5"/>
        <v>1849.44</v>
      </c>
      <c r="U34" s="71">
        <f t="shared" si="6"/>
        <v>45647.64</v>
      </c>
      <c r="V34" s="71">
        <f t="shared" si="7"/>
        <v>230970.43</v>
      </c>
      <c r="W34" s="71">
        <v>254422.04</v>
      </c>
      <c r="X34" s="71">
        <v>196.49</v>
      </c>
      <c r="Y34" s="71">
        <v>37171.85</v>
      </c>
      <c r="Z34" s="71">
        <f t="shared" si="8"/>
        <v>291790.38</v>
      </c>
      <c r="AA34" s="71">
        <f t="shared" si="9"/>
        <v>437895.39</v>
      </c>
      <c r="AB34" s="71">
        <f t="shared" si="10"/>
        <v>2045.93</v>
      </c>
      <c r="AC34" s="71">
        <f t="shared" si="11"/>
        <v>82819.48999999999</v>
      </c>
      <c r="AD34" s="71">
        <f t="shared" si="12"/>
        <v>522760.81</v>
      </c>
    </row>
    <row r="35" spans="1:30" ht="13.5" customHeight="1">
      <c r="A35" s="51">
        <v>31</v>
      </c>
      <c r="B35" s="7" t="s">
        <v>47</v>
      </c>
      <c r="C35" s="71">
        <v>5714.14</v>
      </c>
      <c r="D35" s="71">
        <v>246.69</v>
      </c>
      <c r="E35" s="71">
        <v>0</v>
      </c>
      <c r="F35" s="71">
        <f t="shared" si="0"/>
        <v>5960.83</v>
      </c>
      <c r="G35" s="71">
        <v>5190.55</v>
      </c>
      <c r="H35" s="71">
        <v>201.39</v>
      </c>
      <c r="I35" s="71">
        <v>0</v>
      </c>
      <c r="J35" s="71">
        <f t="shared" si="1"/>
        <v>5391.9400000000005</v>
      </c>
      <c r="K35" s="71">
        <v>203.46</v>
      </c>
      <c r="L35" s="71">
        <v>3.64</v>
      </c>
      <c r="M35" s="71">
        <v>0</v>
      </c>
      <c r="N35" s="71">
        <f t="shared" si="2"/>
        <v>207.1</v>
      </c>
      <c r="O35" s="71">
        <v>20182.37</v>
      </c>
      <c r="P35" s="71">
        <v>71.33</v>
      </c>
      <c r="Q35" s="71">
        <v>0</v>
      </c>
      <c r="R35" s="71">
        <f t="shared" si="3"/>
        <v>20253.7</v>
      </c>
      <c r="S35" s="71">
        <f t="shared" si="4"/>
        <v>26099.97</v>
      </c>
      <c r="T35" s="71">
        <f t="shared" si="5"/>
        <v>321.65999999999997</v>
      </c>
      <c r="U35" s="71">
        <f t="shared" si="6"/>
        <v>0</v>
      </c>
      <c r="V35" s="71">
        <f t="shared" si="7"/>
        <v>26421.63</v>
      </c>
      <c r="W35" s="71">
        <v>890.59</v>
      </c>
      <c r="X35" s="71">
        <v>87.87</v>
      </c>
      <c r="Y35" s="71">
        <v>0</v>
      </c>
      <c r="Z35" s="71">
        <f t="shared" si="8"/>
        <v>978.46</v>
      </c>
      <c r="AA35" s="71">
        <f t="shared" si="9"/>
        <v>26990.56</v>
      </c>
      <c r="AB35" s="71">
        <f t="shared" si="10"/>
        <v>409.53</v>
      </c>
      <c r="AC35" s="71">
        <f t="shared" si="11"/>
        <v>0</v>
      </c>
      <c r="AD35" s="71">
        <f t="shared" si="12"/>
        <v>27400.09</v>
      </c>
    </row>
    <row r="36" spans="1:30" ht="13.5" customHeight="1">
      <c r="A36" s="51">
        <v>32</v>
      </c>
      <c r="B36" s="7" t="s">
        <v>48</v>
      </c>
      <c r="C36" s="71">
        <v>5614.95</v>
      </c>
      <c r="D36" s="71">
        <v>6284.36</v>
      </c>
      <c r="E36" s="71">
        <v>12938.42</v>
      </c>
      <c r="F36" s="71">
        <f t="shared" si="0"/>
        <v>24837.73</v>
      </c>
      <c r="G36" s="71">
        <v>5496.51</v>
      </c>
      <c r="H36" s="71">
        <v>6282.06</v>
      </c>
      <c r="I36" s="71">
        <v>12781.05</v>
      </c>
      <c r="J36" s="71">
        <f t="shared" si="1"/>
        <v>24559.62</v>
      </c>
      <c r="K36" s="71">
        <v>1921.64</v>
      </c>
      <c r="L36" s="71">
        <v>0</v>
      </c>
      <c r="M36" s="71">
        <v>0</v>
      </c>
      <c r="N36" s="71">
        <f t="shared" si="2"/>
        <v>1921.64</v>
      </c>
      <c r="O36" s="71">
        <v>476.91</v>
      </c>
      <c r="P36" s="71">
        <v>0</v>
      </c>
      <c r="Q36" s="71">
        <v>0</v>
      </c>
      <c r="R36" s="71">
        <f t="shared" si="3"/>
        <v>476.91</v>
      </c>
      <c r="S36" s="71">
        <f t="shared" si="4"/>
        <v>8013.5</v>
      </c>
      <c r="T36" s="71">
        <f t="shared" si="5"/>
        <v>6284.36</v>
      </c>
      <c r="U36" s="71">
        <f t="shared" si="6"/>
        <v>12938.42</v>
      </c>
      <c r="V36" s="71">
        <f t="shared" si="7"/>
        <v>27236.28</v>
      </c>
      <c r="W36" s="71">
        <v>320.97</v>
      </c>
      <c r="X36" s="71">
        <v>0</v>
      </c>
      <c r="Y36" s="71">
        <v>1466.97</v>
      </c>
      <c r="Z36" s="71">
        <f t="shared" si="8"/>
        <v>1787.94</v>
      </c>
      <c r="AA36" s="71">
        <f t="shared" si="9"/>
        <v>8334.47</v>
      </c>
      <c r="AB36" s="71">
        <f t="shared" si="10"/>
        <v>6284.36</v>
      </c>
      <c r="AC36" s="71">
        <f t="shared" si="11"/>
        <v>14405.39</v>
      </c>
      <c r="AD36" s="71">
        <f t="shared" si="12"/>
        <v>29024.219999999998</v>
      </c>
    </row>
    <row r="37" spans="1:30" ht="13.5" customHeight="1">
      <c r="A37" s="51">
        <v>33</v>
      </c>
      <c r="B37" s="7" t="s">
        <v>49</v>
      </c>
      <c r="C37" s="71">
        <v>21013.46</v>
      </c>
      <c r="D37" s="71">
        <v>4413.4</v>
      </c>
      <c r="E37" s="71">
        <v>35446.06</v>
      </c>
      <c r="F37" s="71">
        <f t="shared" si="0"/>
        <v>60872.92</v>
      </c>
      <c r="G37" s="71">
        <v>18750.82</v>
      </c>
      <c r="H37" s="71">
        <v>4147.5</v>
      </c>
      <c r="I37" s="71">
        <v>29152.31</v>
      </c>
      <c r="J37" s="71">
        <f t="shared" si="1"/>
        <v>52050.630000000005</v>
      </c>
      <c r="K37" s="71">
        <v>4335.64</v>
      </c>
      <c r="L37" s="71">
        <v>0.31</v>
      </c>
      <c r="M37" s="71">
        <v>131.6</v>
      </c>
      <c r="N37" s="71">
        <f t="shared" si="2"/>
        <v>4467.550000000001</v>
      </c>
      <c r="O37" s="71">
        <v>6352.86</v>
      </c>
      <c r="P37" s="71">
        <v>1127.46</v>
      </c>
      <c r="Q37" s="71">
        <v>222.91</v>
      </c>
      <c r="R37" s="71">
        <f t="shared" si="3"/>
        <v>7703.23</v>
      </c>
      <c r="S37" s="71">
        <f t="shared" si="4"/>
        <v>31701.96</v>
      </c>
      <c r="T37" s="71">
        <f t="shared" si="5"/>
        <v>5541.17</v>
      </c>
      <c r="U37" s="71">
        <f t="shared" si="6"/>
        <v>35800.57</v>
      </c>
      <c r="V37" s="71">
        <f t="shared" si="7"/>
        <v>73043.7</v>
      </c>
      <c r="W37" s="71">
        <v>50390.61</v>
      </c>
      <c r="X37" s="71">
        <v>495.12</v>
      </c>
      <c r="Y37" s="71">
        <v>13904.63</v>
      </c>
      <c r="Z37" s="71">
        <f t="shared" si="8"/>
        <v>64790.36</v>
      </c>
      <c r="AA37" s="71">
        <f t="shared" si="9"/>
        <v>82092.57</v>
      </c>
      <c r="AB37" s="71">
        <f t="shared" si="10"/>
        <v>6036.29</v>
      </c>
      <c r="AC37" s="71">
        <f t="shared" si="11"/>
        <v>49705.2</v>
      </c>
      <c r="AD37" s="71">
        <f t="shared" si="12"/>
        <v>137834.06</v>
      </c>
    </row>
    <row r="38" spans="1:30" ht="13.5" customHeight="1">
      <c r="A38" s="72"/>
      <c r="B38" s="72" t="s">
        <v>121</v>
      </c>
      <c r="C38" s="73">
        <f>SUM(C5:C37)</f>
        <v>934669.7000000001</v>
      </c>
      <c r="D38" s="73">
        <f>SUM(D5:D37)</f>
        <v>112266.34</v>
      </c>
      <c r="E38" s="73">
        <f>SUM(E5:E37)</f>
        <v>821667.3099999998</v>
      </c>
      <c r="F38" s="73">
        <f t="shared" si="0"/>
        <v>1868603.3499999999</v>
      </c>
      <c r="G38" s="73">
        <f>SUM(G5:G37)</f>
        <v>678792.16</v>
      </c>
      <c r="H38" s="73">
        <f>SUM(H5:H37)</f>
        <v>108834.68999999997</v>
      </c>
      <c r="I38" s="73">
        <f>SUM(I5:I37)</f>
        <v>766518.4500000001</v>
      </c>
      <c r="J38" s="73">
        <f t="shared" si="1"/>
        <v>1554145.3</v>
      </c>
      <c r="K38" s="73">
        <f>SUM(K5:K37)</f>
        <v>377151.88000000006</v>
      </c>
      <c r="L38" s="73">
        <f>SUM(L5:L37)</f>
        <v>420.21999999999997</v>
      </c>
      <c r="M38" s="73">
        <f>SUM(M5:M37)</f>
        <v>17799.359999999997</v>
      </c>
      <c r="N38" s="73">
        <f t="shared" si="2"/>
        <v>395371.46</v>
      </c>
      <c r="O38" s="73">
        <f>SUM(O5:O37)</f>
        <v>668286.3700000001</v>
      </c>
      <c r="P38" s="73">
        <f>SUM(P5:P37)</f>
        <v>9873.64</v>
      </c>
      <c r="Q38" s="73">
        <f>SUM(Q5:Q37)</f>
        <v>127989.09999999999</v>
      </c>
      <c r="R38" s="73">
        <f t="shared" si="3"/>
        <v>806149.1100000001</v>
      </c>
      <c r="S38" s="73">
        <f>SUM(S5:S37)</f>
        <v>1980107.95</v>
      </c>
      <c r="T38" s="73">
        <f>SUM(T5:T37)</f>
        <v>122560.20000000001</v>
      </c>
      <c r="U38" s="73">
        <f>SUM(U5:U37)</f>
        <v>967455.7700000001</v>
      </c>
      <c r="V38" s="73">
        <f t="shared" si="7"/>
        <v>3070123.92</v>
      </c>
      <c r="W38" s="73">
        <f>SUM(W5:W37)</f>
        <v>1047395.05</v>
      </c>
      <c r="X38" s="73">
        <f>SUM(X5:X37)</f>
        <v>6008.7699999999995</v>
      </c>
      <c r="Y38" s="73">
        <f>SUM(Y5:Y37)</f>
        <v>162320.06000000003</v>
      </c>
      <c r="Z38" s="73">
        <f t="shared" si="8"/>
        <v>1215723.8800000001</v>
      </c>
      <c r="AA38" s="73">
        <f>SUM(AA5:AA37)</f>
        <v>3027503</v>
      </c>
      <c r="AB38" s="73">
        <f>SUM(AB5:AB37)</f>
        <v>128568.97</v>
      </c>
      <c r="AC38" s="73">
        <f>SUM(AC5:AC37)</f>
        <v>1129775.8299999998</v>
      </c>
      <c r="AD38" s="73">
        <f t="shared" si="12"/>
        <v>4285847.8</v>
      </c>
    </row>
    <row r="39" ht="15" customHeight="1"/>
    <row r="40" spans="3:30" ht="15" customHeight="1">
      <c r="C40" s="31">
        <f aca="true" t="shared" si="13" ref="C40:AD40">C38/100</f>
        <v>9346.697</v>
      </c>
      <c r="D40" s="31">
        <f t="shared" si="13"/>
        <v>1122.6634</v>
      </c>
      <c r="E40" s="31">
        <f t="shared" si="13"/>
        <v>8216.673099999998</v>
      </c>
      <c r="F40" s="31">
        <f t="shared" si="13"/>
        <v>18686.033499999998</v>
      </c>
      <c r="G40" s="31">
        <f t="shared" si="13"/>
        <v>6787.921600000001</v>
      </c>
      <c r="H40" s="31">
        <f t="shared" si="13"/>
        <v>1088.3468999999998</v>
      </c>
      <c r="I40" s="31">
        <f t="shared" si="13"/>
        <v>7665.1845</v>
      </c>
      <c r="J40" s="31">
        <f t="shared" si="13"/>
        <v>15541.453000000001</v>
      </c>
      <c r="K40" s="31">
        <f t="shared" si="13"/>
        <v>3771.5188000000007</v>
      </c>
      <c r="L40" s="31">
        <f t="shared" si="13"/>
        <v>4.2021999999999995</v>
      </c>
      <c r="M40" s="31">
        <f t="shared" si="13"/>
        <v>177.99359999999996</v>
      </c>
      <c r="N40" s="31">
        <f t="shared" si="13"/>
        <v>3953.7146000000002</v>
      </c>
      <c r="O40" s="31">
        <f t="shared" si="13"/>
        <v>6682.863700000001</v>
      </c>
      <c r="P40" s="31">
        <f t="shared" si="13"/>
        <v>98.73639999999999</v>
      </c>
      <c r="Q40" s="31">
        <f t="shared" si="13"/>
        <v>1279.8909999999998</v>
      </c>
      <c r="R40" s="31">
        <f t="shared" si="13"/>
        <v>8061.491100000001</v>
      </c>
      <c r="S40" s="31">
        <f t="shared" si="13"/>
        <v>19801.0795</v>
      </c>
      <c r="T40" s="31">
        <f t="shared" si="13"/>
        <v>1225.602</v>
      </c>
      <c r="U40" s="31">
        <f t="shared" si="13"/>
        <v>9674.557700000001</v>
      </c>
      <c r="V40" s="31">
        <f t="shared" si="13"/>
        <v>30701.2392</v>
      </c>
      <c r="W40" s="31">
        <f t="shared" si="13"/>
        <v>10473.9505</v>
      </c>
      <c r="X40" s="31">
        <f t="shared" si="13"/>
        <v>60.0877</v>
      </c>
      <c r="Y40" s="31">
        <f t="shared" si="13"/>
        <v>1623.2006000000003</v>
      </c>
      <c r="Z40" s="31">
        <f t="shared" si="13"/>
        <v>12157.238800000001</v>
      </c>
      <c r="AA40" s="31">
        <f t="shared" si="13"/>
        <v>30275.03</v>
      </c>
      <c r="AB40" s="31">
        <f t="shared" si="13"/>
        <v>1285.6897</v>
      </c>
      <c r="AC40" s="31">
        <f t="shared" si="13"/>
        <v>11297.758299999998</v>
      </c>
      <c r="AD40" s="31">
        <f t="shared" si="13"/>
        <v>42858.477999999996</v>
      </c>
    </row>
    <row r="41" ht="15" customHeight="1">
      <c r="J41" s="3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</sheetData>
  <sheetProtection password="CA2B" sheet="1" objects="1" scenarios="1"/>
  <mergeCells count="9">
    <mergeCell ref="AA3:AD3"/>
    <mergeCell ref="K3:N3"/>
    <mergeCell ref="O3:R3"/>
    <mergeCell ref="S3:V3"/>
    <mergeCell ref="W3:Z3"/>
    <mergeCell ref="C3:F3"/>
    <mergeCell ref="A3:A4"/>
    <mergeCell ref="B3:B4"/>
    <mergeCell ref="G3:J3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junankars</cp:lastModifiedBy>
  <dcterms:created xsi:type="dcterms:W3CDTF">2013-01-18T11:22:17Z</dcterms:created>
  <dcterms:modified xsi:type="dcterms:W3CDTF">2013-01-18T11:30:21Z</dcterms:modified>
  <cp:category/>
  <cp:version/>
  <cp:contentType/>
  <cp:contentStatus/>
</cp:coreProperties>
</file>