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ist wise" sheetId="1" r:id="rId1"/>
    <sheet name="Bank wise" sheetId="2" r:id="rId2"/>
    <sheet name="agency wise" sheetId="3" r:id="rId3"/>
  </sheets>
  <externalReferences>
    <externalReference r:id="rId6"/>
  </externalReferences>
  <definedNames>
    <definedName name="_xlnm.Print_Area" localSheetId="1">'Bank wise'!$A$1:$W$48</definedName>
    <definedName name="_xlnm.Print_Titles" localSheetId="2">'agency wise'!$A:$B</definedName>
    <definedName name="_xlnm.Print_Titles" localSheetId="1">'Bank wise'!$A:$B</definedName>
  </definedNames>
  <calcPr fullCalcOnLoad="1"/>
</workbook>
</file>

<file path=xl/sharedStrings.xml><?xml version="1.0" encoding="utf-8"?>
<sst xmlns="http://schemas.openxmlformats.org/spreadsheetml/2006/main" count="231" uniqueCount="122">
  <si>
    <t>Targets and Achievements under  Annual Credit Plan for the Year 2012-2013</t>
  </si>
  <si>
    <t xml:space="preserve">District wise Position as on 30.06.12  </t>
  </si>
  <si>
    <t>Rs in Lakh</t>
  </si>
  <si>
    <t>Sr. No</t>
  </si>
  <si>
    <t>District</t>
  </si>
  <si>
    <t>AGRI. &amp; ALLIED</t>
  </si>
  <si>
    <t>Of Which Crop Loan</t>
  </si>
  <si>
    <t>NFS TOTAL</t>
  </si>
  <si>
    <t>OPS TOTAL</t>
  </si>
  <si>
    <t>NFS OPS TOTAL</t>
  </si>
  <si>
    <t>TOTAL PRIORITY</t>
  </si>
  <si>
    <t>NPS TOTAL</t>
  </si>
  <si>
    <t>TOTAL PLAN</t>
  </si>
  <si>
    <t>WORK CODE</t>
  </si>
  <si>
    <t>Target</t>
  </si>
  <si>
    <t>Achmnt</t>
  </si>
  <si>
    <t>%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</si>
  <si>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</si>
  <si>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</si>
  <si>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</si>
  <si>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</si>
  <si>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</si>
  <si>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</si>
  <si>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</si>
  <si>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</si>
  <si>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</si>
  <si>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</si>
  <si>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</si>
  <si>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</si>
  <si>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</si>
  <si>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</si>
  <si>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</si>
  <si>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</si>
  <si>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</si>
  <si>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</si>
  <si>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</si>
  <si>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</si>
  <si>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</si>
  <si>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</si>
  <si>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</si>
  <si>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</si>
  <si>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</si>
  <si>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</si>
  <si>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</si>
  <si>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</si>
  <si>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</si>
  <si>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</si>
  <si>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</si>
  <si>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</si>
  <si>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YEOTMAL</t>
  </si>
  <si>
    <t>Total</t>
  </si>
  <si>
    <t>SR 
No</t>
  </si>
  <si>
    <t>Bank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</si>
  <si>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</si>
  <si>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</si>
  <si>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</si>
  <si>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</si>
  <si>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</si>
  <si>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</si>
  <si>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</si>
  <si>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</si>
  <si>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</si>
  <si>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</si>
  <si>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</si>
  <si>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</si>
  <si>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</si>
  <si>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&amp; Sind Bank</t>
  </si>
  <si>
    <t>Punjab National Bank</t>
  </si>
  <si>
    <t>State Bank of Hyderabad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</si>
  <si>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</si>
  <si>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</si>
  <si>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</si>
  <si>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</si>
  <si>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</si>
  <si>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</si>
  <si>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Sub Total PSBs</t>
  </si>
  <si>
    <t>Axis Bank</t>
  </si>
  <si>
    <t>Federal Bank</t>
  </si>
  <si>
    <t>HDFC Bank</t>
  </si>
  <si>
    <t>ICICI Bank</t>
  </si>
  <si>
    <t>ING Vysya Bank</t>
  </si>
  <si>
    <t>Karnataka Bank Ltd.</t>
  </si>
  <si>
    <t>Ratnakar Bank</t>
  </si>
  <si>
    <t>Sub Total Pvt Sec Banks</t>
  </si>
  <si>
    <t>A</t>
  </si>
  <si>
    <t>Total Commercial Banks</t>
  </si>
  <si>
    <t>Maharashtra  Gramin Bank</t>
  </si>
  <si>
    <t>Vidarbha Kshetriya Gramin Bank</t>
  </si>
  <si>
    <t>Wainganga Krishna Gramin Bank</t>
  </si>
  <si>
    <t>B</t>
  </si>
  <si>
    <t>Sub Total Gramin Banks</t>
  </si>
  <si>
    <t>M.S.Coop. / DCC Banks</t>
  </si>
  <si>
    <t>MSCARD</t>
  </si>
  <si>
    <t>C</t>
  </si>
  <si>
    <t>Sub Total Co.Op Banks</t>
  </si>
  <si>
    <t>Subhadra Local Area Bank Ltd.</t>
  </si>
  <si>
    <t>D</t>
  </si>
  <si>
    <t>Sub Total Other Banks</t>
  </si>
  <si>
    <t>Grand Total (A + B + C+ D)</t>
  </si>
  <si>
    <t>J &amp; K Bank</t>
  </si>
  <si>
    <t>Catholic Syrian Bank</t>
  </si>
  <si>
    <t>State Bank of Patiala</t>
  </si>
  <si>
    <t>Development Credit Bank</t>
  </si>
  <si>
    <t>State Bank of Mysore</t>
  </si>
  <si>
    <t>City Union</t>
  </si>
  <si>
    <t>Karur Vysya</t>
  </si>
  <si>
    <t>IndusInd</t>
  </si>
  <si>
    <t>Yes Bank</t>
  </si>
  <si>
    <t>Agency wise and Sector wise Disbursementunder ACP 2012-13 as on 30.06.2012 for Maharashtra State</t>
  </si>
  <si>
    <t>Rs. in lakh</t>
  </si>
  <si>
    <t>Sr. No.</t>
  </si>
  <si>
    <t>Total Agriculture</t>
  </si>
  <si>
    <t>of wbich Crop Loan</t>
  </si>
  <si>
    <t>NFS</t>
  </si>
  <si>
    <t>OPS</t>
  </si>
  <si>
    <t>Total Priority</t>
  </si>
  <si>
    <t>Non Priority</t>
  </si>
  <si>
    <t>Total Plan</t>
  </si>
  <si>
    <t>SCBs</t>
  </si>
  <si>
    <t>RRBs</t>
  </si>
  <si>
    <t>Coop</t>
  </si>
  <si>
    <t xml:space="preserve">Total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</si>
</sst>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0"/>
    <numFmt numFmtId="171" formatCode="0.00000000"/>
    <numFmt numFmtId="172" formatCode="dd/mm/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1" fontId="0" fillId="0" borderId="10" xfId="0" applyNumberFormat="1" applyFill="1" applyBorder="1" applyAlignment="1" applyProtection="1">
      <alignment vertical="center"/>
      <protection hidden="1"/>
    </xf>
    <xf numFmtId="1" fontId="0" fillId="0" borderId="13" xfId="0" applyNumberFormat="1" applyFill="1" applyBorder="1" applyAlignment="1" applyProtection="1">
      <alignment vertical="center"/>
      <protection hidden="1"/>
    </xf>
    <xf numFmtId="0" fontId="22" fillId="0" borderId="10" xfId="0" applyFont="1" applyFill="1" applyBorder="1" applyAlignment="1" applyProtection="1">
      <alignment vertical="center"/>
      <protection hidden="1"/>
    </xf>
    <xf numFmtId="1" fontId="22" fillId="0" borderId="10" xfId="0" applyNumberFormat="1" applyFont="1" applyFill="1" applyBorder="1" applyAlignment="1" applyProtection="1">
      <alignment vertical="center"/>
      <protection hidden="1"/>
    </xf>
    <xf numFmtId="1" fontId="22" fillId="0" borderId="13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/>
    </xf>
    <xf numFmtId="0" fontId="22" fillId="0" borderId="14" xfId="0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 vertical="center" wrapText="1"/>
      <protection hidden="1"/>
    </xf>
    <xf numFmtId="1" fontId="0" fillId="0" borderId="10" xfId="0" applyNumberFormat="1" applyFill="1" applyBorder="1" applyAlignment="1" applyProtection="1">
      <alignment/>
      <protection hidden="1"/>
    </xf>
    <xf numFmtId="1" fontId="22" fillId="22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22" fillId="22" borderId="10" xfId="0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 horizontal="center" vertical="center"/>
    </xf>
    <xf numFmtId="1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locked="0"/>
    </xf>
    <xf numFmtId="0" fontId="22" fillId="22" borderId="10" xfId="0" applyFont="1" applyFill="1" applyBorder="1" applyAlignment="1">
      <alignment horizontal="center" vertical="center"/>
    </xf>
    <xf numFmtId="0" fontId="22" fillId="22" borderId="17" xfId="0" applyFont="1" applyFill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2" fontId="20" fillId="0" borderId="0" xfId="0" applyNumberFormat="1" applyFont="1" applyAlignment="1">
      <alignment vertical="center"/>
    </xf>
    <xf numFmtId="0" fontId="2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" fontId="0" fillId="0" borderId="10" xfId="0" applyNumberForma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vertical="center"/>
      <protection hidden="1"/>
    </xf>
    <xf numFmtId="1" fontId="22" fillId="0" borderId="10" xfId="0" applyNumberFormat="1" applyFont="1" applyBorder="1" applyAlignment="1" applyProtection="1">
      <alignment vertical="center"/>
      <protection hidden="1"/>
    </xf>
    <xf numFmtId="0" fontId="21" fillId="24" borderId="18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1" fontId="23" fillId="0" borderId="10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22" borderId="10" xfId="0" applyFill="1" applyBorder="1" applyAlignment="1" applyProtection="1">
      <alignment horizontal="center"/>
      <protection hidden="1"/>
    </xf>
    <xf numFmtId="0" fontId="22" fillId="22" borderId="17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22" fillId="4" borderId="10" xfId="0" applyFont="1" applyFill="1" applyBorder="1" applyAlignment="1" applyProtection="1">
      <alignment horizontal="center" vertical="center"/>
      <protection hidden="1"/>
    </xf>
    <xf numFmtId="0" fontId="22" fillId="4" borderId="17" xfId="0" applyFont="1" applyFill="1" applyBorder="1" applyAlignment="1" applyProtection="1">
      <alignment horizontal="left" vertical="center"/>
      <protection hidden="1"/>
    </xf>
    <xf numFmtId="1" fontId="22" fillId="4" borderId="10" xfId="0" applyNumberFormat="1" applyFont="1" applyFill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22" fillId="22" borderId="10" xfId="0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22" fillId="4" borderId="17" xfId="0" applyFont="1" applyFill="1" applyBorder="1" applyAlignment="1" applyProtection="1">
      <alignment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nanakar%20bkup\c%20old%20data\GLC\GLC%20June%202012\SLBC%20LBR%20JUNE%202012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hmednagar"/>
      <sheetName val="Akola"/>
      <sheetName val="Amravati"/>
      <sheetName val="Aurangabad"/>
      <sheetName val="Beed"/>
      <sheetName val="Bhandara"/>
      <sheetName val="Buldhana"/>
      <sheetName val="Chandrapur"/>
      <sheetName val="Dhule"/>
      <sheetName val="Gadchiroli"/>
      <sheetName val="Gondia"/>
      <sheetName val="Hingoli"/>
      <sheetName val="Jalgaon"/>
      <sheetName val="Jalana"/>
      <sheetName val="Kolhapur"/>
      <sheetName val="Latur"/>
      <sheetName val="Nagpur"/>
      <sheetName val="Nanded"/>
      <sheetName val="Nandurbar"/>
      <sheetName val="Nashik"/>
      <sheetName val="Osmanabad"/>
      <sheetName val="Parbhani"/>
      <sheetName val="Pune"/>
      <sheetName val="Raigad"/>
      <sheetName val="Ratnagiri"/>
      <sheetName val="Sangli"/>
      <sheetName val="Satara"/>
      <sheetName val="Sindhudurg"/>
      <sheetName val="Solapur"/>
      <sheetName val="Thane"/>
      <sheetName val="Wardha"/>
      <sheetName val="Washim"/>
      <sheetName val="Yeotmal"/>
      <sheetName val="District"/>
      <sheetName val="Bank"/>
      <sheetName val="Dist wise LBR"/>
      <sheetName val="Bank wise LBR"/>
      <sheetName val="agency wise acp june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421875" style="3" customWidth="1"/>
    <col min="2" max="2" width="14.421875" style="3" bestFit="1" customWidth="1"/>
    <col min="3" max="4" width="9.7109375" style="3" customWidth="1"/>
    <col min="5" max="5" width="5.7109375" style="3" customWidth="1"/>
    <col min="6" max="7" width="8.7109375" style="3" customWidth="1"/>
    <col min="8" max="8" width="5.7109375" style="3" customWidth="1"/>
    <col min="9" max="10" width="9.7109375" style="3" customWidth="1"/>
    <col min="11" max="11" width="5.7109375" style="3" customWidth="1"/>
    <col min="12" max="13" width="9.7109375" style="3" customWidth="1"/>
    <col min="14" max="14" width="5.7109375" style="3" customWidth="1"/>
    <col min="15" max="15" width="10.7109375" style="3" hidden="1" customWidth="1"/>
    <col min="16" max="17" width="10.7109375" style="3" customWidth="1"/>
    <col min="18" max="18" width="5.7109375" style="3" customWidth="1"/>
    <col min="19" max="20" width="9.7109375" style="3" customWidth="1"/>
    <col min="21" max="21" width="5.7109375" style="3" customWidth="1"/>
    <col min="22" max="23" width="10.7109375" style="3" customWidth="1"/>
    <col min="24" max="24" width="5.7109375" style="3" customWidth="1"/>
    <col min="25" max="25" width="0" style="3" hidden="1" customWidth="1"/>
    <col min="26" max="16384" width="9.140625" style="3" customWidth="1"/>
  </cols>
  <sheetData>
    <row r="1" spans="1:25" s="1" customFormat="1" ht="15">
      <c r="A1" s="43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2"/>
      <c r="Y1" s="2"/>
    </row>
    <row r="2" spans="1:25" ht="15">
      <c r="A2" s="44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2"/>
      <c r="Y2" s="2"/>
    </row>
    <row r="3" spans="1:25" ht="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  <c r="W3" s="48"/>
      <c r="X3" s="49" t="s">
        <v>2</v>
      </c>
      <c r="Y3" s="2"/>
    </row>
    <row r="4" spans="1:25" ht="12.75" customHeight="1">
      <c r="A4" s="4" t="s">
        <v>3</v>
      </c>
      <c r="B4" s="4" t="s">
        <v>4</v>
      </c>
      <c r="C4" s="4" t="s">
        <v>5</v>
      </c>
      <c r="D4" s="50"/>
      <c r="E4" s="50"/>
      <c r="F4" s="4" t="s">
        <v>6</v>
      </c>
      <c r="G4" s="50"/>
      <c r="H4" s="50"/>
      <c r="I4" s="4" t="s">
        <v>7</v>
      </c>
      <c r="J4" s="50"/>
      <c r="K4" s="50"/>
      <c r="L4" s="4" t="s">
        <v>8</v>
      </c>
      <c r="M4" s="50"/>
      <c r="N4" s="50"/>
      <c r="O4" s="4" t="s">
        <v>9</v>
      </c>
      <c r="P4" s="4" t="s">
        <v>10</v>
      </c>
      <c r="Q4" s="50"/>
      <c r="R4" s="50"/>
      <c r="S4" s="4" t="s">
        <v>11</v>
      </c>
      <c r="T4" s="50"/>
      <c r="U4" s="50"/>
      <c r="V4" s="4" t="s">
        <v>12</v>
      </c>
      <c r="W4" s="50"/>
      <c r="X4" s="50"/>
      <c r="Y4" s="5" t="s">
        <v>13</v>
      </c>
    </row>
    <row r="5" spans="1:25" ht="12.75">
      <c r="A5" s="4"/>
      <c r="B5" s="4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4"/>
      <c r="P5" s="50"/>
      <c r="Q5" s="50"/>
      <c r="R5" s="50"/>
      <c r="S5" s="50"/>
      <c r="T5" s="50"/>
      <c r="U5" s="50"/>
      <c r="V5" s="50"/>
      <c r="W5" s="50"/>
      <c r="X5" s="50"/>
      <c r="Y5" s="6"/>
    </row>
    <row r="6" spans="1:25" ht="23.25" customHeight="1">
      <c r="A6" s="4"/>
      <c r="B6" s="4"/>
      <c r="C6" s="7" t="s">
        <v>14</v>
      </c>
      <c r="D6" s="7" t="s">
        <v>15</v>
      </c>
      <c r="E6" s="7" t="s">
        <v>16</v>
      </c>
      <c r="F6" s="7" t="s">
        <v>14</v>
      </c>
      <c r="G6" s="7" t="s">
        <v>15</v>
      </c>
      <c r="H6" s="7" t="s">
        <v>16</v>
      </c>
      <c r="I6" s="7" t="s">
        <v>14</v>
      </c>
      <c r="J6" s="7" t="s">
        <v>15</v>
      </c>
      <c r="K6" s="7" t="s">
        <v>16</v>
      </c>
      <c r="L6" s="7" t="s">
        <v>14</v>
      </c>
      <c r="M6" s="7" t="s">
        <v>15</v>
      </c>
      <c r="N6" s="7" t="s">
        <v>16</v>
      </c>
      <c r="O6" s="7"/>
      <c r="P6" s="7" t="s">
        <v>14</v>
      </c>
      <c r="Q6" s="7" t="s">
        <v>15</v>
      </c>
      <c r="R6" s="7" t="s">
        <v>16</v>
      </c>
      <c r="S6" s="7" t="s">
        <v>14</v>
      </c>
      <c r="T6" s="7" t="s">
        <v>15</v>
      </c>
      <c r="U6" s="7" t="s">
        <v>16</v>
      </c>
      <c r="V6" s="7" t="s">
        <v>14</v>
      </c>
      <c r="W6" s="7" t="s">
        <v>15</v>
      </c>
      <c r="X6" s="7" t="s">
        <v>16</v>
      </c>
      <c r="Y6" s="8"/>
    </row>
    <row r="7" spans="1:25" ht="18.75" customHeight="1">
      <c r="A7" s="9">
        <v>1</v>
      </c>
      <c r="B7" s="10" t="s">
        <v>17</v>
      </c>
      <c r="C7" s="11">
        <v>283079</v>
      </c>
      <c r="D7" s="11">
        <v>63053.04</v>
      </c>
      <c r="E7" s="11">
        <f aca="true" t="shared" si="0" ref="E7:E40">D7*100/C7</f>
        <v>22.27400831569986</v>
      </c>
      <c r="F7" s="11">
        <v>161012</v>
      </c>
      <c r="G7" s="11">
        <v>55585.28</v>
      </c>
      <c r="H7" s="11">
        <f aca="true" t="shared" si="1" ref="H7:H40">G7*100/F7</f>
        <v>34.52244553201004</v>
      </c>
      <c r="I7" s="11">
        <v>37465</v>
      </c>
      <c r="J7" s="11">
        <v>5085.69</v>
      </c>
      <c r="K7" s="11">
        <f aca="true" t="shared" si="2" ref="K7:K40">J7*100/I7</f>
        <v>13.574509542239422</v>
      </c>
      <c r="L7" s="11">
        <v>79456</v>
      </c>
      <c r="M7" s="11">
        <v>9207.05</v>
      </c>
      <c r="N7" s="11">
        <f aca="true" t="shared" si="3" ref="N7:N40">M7*100/L7</f>
        <v>11.587608236004831</v>
      </c>
      <c r="O7" s="11"/>
      <c r="P7" s="11">
        <f aca="true" t="shared" si="4" ref="P7:P39">C7+I7+L7</f>
        <v>400000</v>
      </c>
      <c r="Q7" s="11">
        <f aca="true" t="shared" si="5" ref="Q7:Q39">D7+J7+M7</f>
        <v>77345.78</v>
      </c>
      <c r="R7" s="11">
        <f aca="true" t="shared" si="6" ref="R7:R40">Q7*100/P7</f>
        <v>19.336445</v>
      </c>
      <c r="S7" s="11">
        <v>123929</v>
      </c>
      <c r="T7" s="11">
        <v>16581.39</v>
      </c>
      <c r="U7" s="11">
        <f aca="true" t="shared" si="7" ref="U7:U40">T7*100/S7</f>
        <v>13.379749695390103</v>
      </c>
      <c r="V7" s="11">
        <f aca="true" t="shared" si="8" ref="V7:V39">P7+S7</f>
        <v>523929</v>
      </c>
      <c r="W7" s="11">
        <f aca="true" t="shared" si="9" ref="W7:W39">Q7+T7</f>
        <v>93927.17</v>
      </c>
      <c r="X7" s="11">
        <f aca="true" t="shared" si="10" ref="X7:X40">W7*100/V7</f>
        <v>17.927461545362064</v>
      </c>
      <c r="Y7" s="12">
        <v>0</v>
      </c>
    </row>
    <row r="8" spans="1:25" ht="18.75" customHeight="1">
      <c r="A8" s="9">
        <v>2</v>
      </c>
      <c r="B8" s="10" t="s">
        <v>18</v>
      </c>
      <c r="C8" s="11">
        <v>75774</v>
      </c>
      <c r="D8" s="11">
        <v>23435.04</v>
      </c>
      <c r="E8" s="11">
        <f t="shared" si="0"/>
        <v>30.92754770765698</v>
      </c>
      <c r="F8" s="11">
        <v>48702</v>
      </c>
      <c r="G8" s="11">
        <v>20853.67</v>
      </c>
      <c r="H8" s="11">
        <f t="shared" si="1"/>
        <v>42.8189191408977</v>
      </c>
      <c r="I8" s="11">
        <v>8425</v>
      </c>
      <c r="J8" s="11">
        <v>951.66</v>
      </c>
      <c r="K8" s="11">
        <f t="shared" si="2"/>
        <v>11.29566765578635</v>
      </c>
      <c r="L8" s="11">
        <v>21708</v>
      </c>
      <c r="M8" s="11">
        <v>914.1</v>
      </c>
      <c r="N8" s="11">
        <f t="shared" si="3"/>
        <v>4.210889994472084</v>
      </c>
      <c r="O8" s="11"/>
      <c r="P8" s="11">
        <f t="shared" si="4"/>
        <v>105907</v>
      </c>
      <c r="Q8" s="11">
        <f t="shared" si="5"/>
        <v>25300.8</v>
      </c>
      <c r="R8" s="11">
        <f t="shared" si="6"/>
        <v>23.88963902291633</v>
      </c>
      <c r="S8" s="11">
        <v>10238</v>
      </c>
      <c r="T8" s="11">
        <v>7448.91</v>
      </c>
      <c r="U8" s="11">
        <f t="shared" si="7"/>
        <v>72.75747216253174</v>
      </c>
      <c r="V8" s="11">
        <f t="shared" si="8"/>
        <v>116145</v>
      </c>
      <c r="W8" s="11">
        <f t="shared" si="9"/>
        <v>32749.71</v>
      </c>
      <c r="X8" s="11">
        <f t="shared" si="10"/>
        <v>28.197262043135737</v>
      </c>
      <c r="Y8" s="12">
        <v>8.2</v>
      </c>
    </row>
    <row r="9" spans="1:25" ht="18.75" customHeight="1">
      <c r="A9" s="9">
        <v>3</v>
      </c>
      <c r="B9" s="10" t="s">
        <v>19</v>
      </c>
      <c r="C9" s="11">
        <v>124803.09352512284</v>
      </c>
      <c r="D9" s="11">
        <v>20994.96</v>
      </c>
      <c r="E9" s="11">
        <f t="shared" si="0"/>
        <v>16.822467622386075</v>
      </c>
      <c r="F9" s="11">
        <v>95013</v>
      </c>
      <c r="G9" s="11">
        <v>18884.36</v>
      </c>
      <c r="H9" s="11">
        <f t="shared" si="1"/>
        <v>19.87555387157547</v>
      </c>
      <c r="I9" s="11">
        <v>2762</v>
      </c>
      <c r="J9" s="11">
        <v>649.13</v>
      </c>
      <c r="K9" s="11">
        <f t="shared" si="2"/>
        <v>23.502172338884865</v>
      </c>
      <c r="L9" s="11">
        <v>26532</v>
      </c>
      <c r="M9" s="11">
        <v>9575.02</v>
      </c>
      <c r="N9" s="11">
        <f t="shared" si="3"/>
        <v>36.088572290064825</v>
      </c>
      <c r="O9" s="11"/>
      <c r="P9" s="11">
        <f t="shared" si="4"/>
        <v>154097.09352512285</v>
      </c>
      <c r="Q9" s="11">
        <f t="shared" si="5"/>
        <v>31219.11</v>
      </c>
      <c r="R9" s="11">
        <f t="shared" si="6"/>
        <v>20.259376271045806</v>
      </c>
      <c r="S9" s="11">
        <v>13713</v>
      </c>
      <c r="T9" s="11">
        <v>5617.83</v>
      </c>
      <c r="U9" s="11">
        <f t="shared" si="7"/>
        <v>40.967184423539706</v>
      </c>
      <c r="V9" s="11">
        <f t="shared" si="8"/>
        <v>167810.09352512285</v>
      </c>
      <c r="W9" s="11">
        <f t="shared" si="9"/>
        <v>36836.94</v>
      </c>
      <c r="X9" s="11">
        <f t="shared" si="10"/>
        <v>21.951563953145133</v>
      </c>
      <c r="Y9" s="12">
        <v>0</v>
      </c>
    </row>
    <row r="10" spans="1:25" ht="18.75" customHeight="1">
      <c r="A10" s="9">
        <v>4</v>
      </c>
      <c r="B10" s="10" t="s">
        <v>20</v>
      </c>
      <c r="C10" s="11">
        <v>116966.79</v>
      </c>
      <c r="D10" s="11">
        <v>34417.44</v>
      </c>
      <c r="E10" s="11">
        <f t="shared" si="0"/>
        <v>29.42496754848107</v>
      </c>
      <c r="F10" s="11">
        <v>62977.24</v>
      </c>
      <c r="G10" s="11">
        <v>23495.16</v>
      </c>
      <c r="H10" s="11">
        <f t="shared" si="1"/>
        <v>37.307382794165</v>
      </c>
      <c r="I10" s="11">
        <v>66105.5</v>
      </c>
      <c r="J10" s="11">
        <v>45394.63</v>
      </c>
      <c r="K10" s="11">
        <f t="shared" si="2"/>
        <v>68.66997451044165</v>
      </c>
      <c r="L10" s="11">
        <v>66855.9</v>
      </c>
      <c r="M10" s="11">
        <v>30890.42</v>
      </c>
      <c r="N10" s="11">
        <f t="shared" si="3"/>
        <v>46.2044785875293</v>
      </c>
      <c r="O10" s="11"/>
      <c r="P10" s="11">
        <f t="shared" si="4"/>
        <v>249928.18999999997</v>
      </c>
      <c r="Q10" s="11">
        <f t="shared" si="5"/>
        <v>110702.49</v>
      </c>
      <c r="R10" s="11">
        <f t="shared" si="6"/>
        <v>44.293718927824834</v>
      </c>
      <c r="S10" s="11">
        <v>53848.1</v>
      </c>
      <c r="T10" s="11">
        <v>109600.83</v>
      </c>
      <c r="U10" s="11">
        <f t="shared" si="7"/>
        <v>203.53704216119047</v>
      </c>
      <c r="V10" s="11">
        <f t="shared" si="8"/>
        <v>303776.29</v>
      </c>
      <c r="W10" s="11">
        <f t="shared" si="9"/>
        <v>220303.32</v>
      </c>
      <c r="X10" s="11">
        <f t="shared" si="10"/>
        <v>72.52156512939177</v>
      </c>
      <c r="Y10" s="12">
        <v>0</v>
      </c>
    </row>
    <row r="11" spans="1:25" ht="18.75" customHeight="1">
      <c r="A11" s="9">
        <v>5</v>
      </c>
      <c r="B11" s="10" t="s">
        <v>21</v>
      </c>
      <c r="C11" s="11">
        <v>106241</v>
      </c>
      <c r="D11" s="11">
        <v>35510.79</v>
      </c>
      <c r="E11" s="11">
        <f t="shared" si="0"/>
        <v>33.42475127304901</v>
      </c>
      <c r="F11" s="11">
        <v>86200</v>
      </c>
      <c r="G11" s="11">
        <v>31451.98</v>
      </c>
      <c r="H11" s="11">
        <f t="shared" si="1"/>
        <v>36.48721577726218</v>
      </c>
      <c r="I11" s="11">
        <v>3299</v>
      </c>
      <c r="J11" s="11">
        <v>1584.41</v>
      </c>
      <c r="K11" s="11">
        <f t="shared" si="2"/>
        <v>48.02697787208245</v>
      </c>
      <c r="L11" s="11">
        <v>23010</v>
      </c>
      <c r="M11" s="11">
        <v>10515.37</v>
      </c>
      <c r="N11" s="11">
        <f t="shared" si="3"/>
        <v>45.699130812690136</v>
      </c>
      <c r="O11" s="11"/>
      <c r="P11" s="11">
        <f t="shared" si="4"/>
        <v>132550</v>
      </c>
      <c r="Q11" s="11">
        <f t="shared" si="5"/>
        <v>47610.57000000001</v>
      </c>
      <c r="R11" s="11">
        <f t="shared" si="6"/>
        <v>35.91895133911732</v>
      </c>
      <c r="S11" s="11">
        <v>0</v>
      </c>
      <c r="T11" s="11">
        <v>3483.7</v>
      </c>
      <c r="U11" s="11"/>
      <c r="V11" s="11">
        <f t="shared" si="8"/>
        <v>132550</v>
      </c>
      <c r="W11" s="11">
        <f t="shared" si="9"/>
        <v>51094.270000000004</v>
      </c>
      <c r="X11" s="11">
        <f t="shared" si="10"/>
        <v>38.54716710675217</v>
      </c>
      <c r="Y11" s="12">
        <v>0</v>
      </c>
    </row>
    <row r="12" spans="1:25" ht="18.75" customHeight="1">
      <c r="A12" s="9">
        <v>6</v>
      </c>
      <c r="B12" s="10" t="s">
        <v>22</v>
      </c>
      <c r="C12" s="11">
        <v>36600</v>
      </c>
      <c r="D12" s="11">
        <v>13634.97</v>
      </c>
      <c r="E12" s="11">
        <f t="shared" si="0"/>
        <v>37.254016393442626</v>
      </c>
      <c r="F12" s="11">
        <v>27000</v>
      </c>
      <c r="G12" s="11">
        <v>12962.15</v>
      </c>
      <c r="H12" s="11">
        <f t="shared" si="1"/>
        <v>48.007962962962964</v>
      </c>
      <c r="I12" s="11">
        <v>11950</v>
      </c>
      <c r="J12" s="11">
        <v>318.4</v>
      </c>
      <c r="K12" s="11">
        <f t="shared" si="2"/>
        <v>2.6644351464435143</v>
      </c>
      <c r="L12" s="11">
        <v>21050</v>
      </c>
      <c r="M12" s="11">
        <v>820.62</v>
      </c>
      <c r="N12" s="11">
        <f t="shared" si="3"/>
        <v>3.8984323040380047</v>
      </c>
      <c r="O12" s="11"/>
      <c r="P12" s="11">
        <f t="shared" si="4"/>
        <v>69600</v>
      </c>
      <c r="Q12" s="11">
        <f t="shared" si="5"/>
        <v>14773.99</v>
      </c>
      <c r="R12" s="11">
        <f t="shared" si="6"/>
        <v>21.226997126436782</v>
      </c>
      <c r="S12" s="11">
        <v>14150</v>
      </c>
      <c r="T12" s="11">
        <v>1722.12</v>
      </c>
      <c r="U12" s="11">
        <f t="shared" si="7"/>
        <v>12.170459363957598</v>
      </c>
      <c r="V12" s="11">
        <f t="shared" si="8"/>
        <v>83750</v>
      </c>
      <c r="W12" s="11">
        <f t="shared" si="9"/>
        <v>16496.11</v>
      </c>
      <c r="X12" s="11">
        <f t="shared" si="10"/>
        <v>19.69684776119403</v>
      </c>
      <c r="Y12" s="12">
        <v>4.51</v>
      </c>
    </row>
    <row r="13" spans="1:25" ht="18.75" customHeight="1">
      <c r="A13" s="9">
        <v>7</v>
      </c>
      <c r="B13" s="10" t="s">
        <v>23</v>
      </c>
      <c r="C13" s="11">
        <v>88116</v>
      </c>
      <c r="D13" s="11">
        <v>30974.11</v>
      </c>
      <c r="E13" s="11">
        <f t="shared" si="0"/>
        <v>35.15151618321304</v>
      </c>
      <c r="F13" s="11">
        <v>67754</v>
      </c>
      <c r="G13" s="11">
        <v>27439.71</v>
      </c>
      <c r="H13" s="11">
        <f t="shared" si="1"/>
        <v>40.499025887770465</v>
      </c>
      <c r="I13" s="11">
        <v>3279</v>
      </c>
      <c r="J13" s="11">
        <v>1356.82</v>
      </c>
      <c r="K13" s="11">
        <f t="shared" si="2"/>
        <v>41.379078987496186</v>
      </c>
      <c r="L13" s="11">
        <v>12575</v>
      </c>
      <c r="M13" s="11">
        <v>8463.38</v>
      </c>
      <c r="N13" s="11">
        <f t="shared" si="3"/>
        <v>67.30322067594433</v>
      </c>
      <c r="O13" s="11"/>
      <c r="P13" s="11">
        <f t="shared" si="4"/>
        <v>103970</v>
      </c>
      <c r="Q13" s="11">
        <f t="shared" si="5"/>
        <v>40794.31</v>
      </c>
      <c r="R13" s="11">
        <f t="shared" si="6"/>
        <v>39.236616331634124</v>
      </c>
      <c r="S13" s="11">
        <v>6035</v>
      </c>
      <c r="T13" s="11">
        <v>6806.19</v>
      </c>
      <c r="U13" s="11">
        <f t="shared" si="7"/>
        <v>112.77862468931234</v>
      </c>
      <c r="V13" s="11">
        <f t="shared" si="8"/>
        <v>110005</v>
      </c>
      <c r="W13" s="11">
        <f t="shared" si="9"/>
        <v>47600.5</v>
      </c>
      <c r="X13" s="11">
        <f t="shared" si="10"/>
        <v>43.27121494477524</v>
      </c>
      <c r="Y13" s="12">
        <v>33.93</v>
      </c>
    </row>
    <row r="14" spans="1:25" ht="18.75" customHeight="1">
      <c r="A14" s="9">
        <v>8</v>
      </c>
      <c r="B14" s="10" t="s">
        <v>24</v>
      </c>
      <c r="C14" s="11">
        <v>54682</v>
      </c>
      <c r="D14" s="11">
        <v>20156.29</v>
      </c>
      <c r="E14" s="11">
        <f t="shared" si="0"/>
        <v>36.86092315570023</v>
      </c>
      <c r="F14" s="11">
        <v>38088</v>
      </c>
      <c r="G14" s="11">
        <v>18958.18</v>
      </c>
      <c r="H14" s="11">
        <f t="shared" si="1"/>
        <v>49.77467968914094</v>
      </c>
      <c r="I14" s="11">
        <v>3514</v>
      </c>
      <c r="J14" s="11">
        <v>61.88</v>
      </c>
      <c r="K14" s="11">
        <f t="shared" si="2"/>
        <v>1.7609561752988048</v>
      </c>
      <c r="L14" s="11">
        <v>49076</v>
      </c>
      <c r="M14" s="11">
        <v>3497.66</v>
      </c>
      <c r="N14" s="11">
        <f t="shared" si="3"/>
        <v>7.1270274676012715</v>
      </c>
      <c r="O14" s="11"/>
      <c r="P14" s="11">
        <f t="shared" si="4"/>
        <v>107272</v>
      </c>
      <c r="Q14" s="11">
        <f t="shared" si="5"/>
        <v>23715.83</v>
      </c>
      <c r="R14" s="11">
        <f t="shared" si="6"/>
        <v>22.108127004250875</v>
      </c>
      <c r="S14" s="11">
        <v>17744</v>
      </c>
      <c r="T14" s="11">
        <v>6769.1</v>
      </c>
      <c r="U14" s="11">
        <f t="shared" si="7"/>
        <v>38.1486699729486</v>
      </c>
      <c r="V14" s="11">
        <f t="shared" si="8"/>
        <v>125016</v>
      </c>
      <c r="W14" s="11">
        <f t="shared" si="9"/>
        <v>30484.93</v>
      </c>
      <c r="X14" s="11">
        <f t="shared" si="10"/>
        <v>24.384822742688936</v>
      </c>
      <c r="Y14" s="12">
        <v>0</v>
      </c>
    </row>
    <row r="15" spans="1:25" ht="18.75" customHeight="1">
      <c r="A15" s="9">
        <v>9</v>
      </c>
      <c r="B15" s="10" t="s">
        <v>25</v>
      </c>
      <c r="C15" s="11">
        <v>75918.33482827834</v>
      </c>
      <c r="D15" s="11">
        <v>25319.13</v>
      </c>
      <c r="E15" s="11">
        <f t="shared" si="0"/>
        <v>33.35048122073541</v>
      </c>
      <c r="F15" s="11">
        <v>45931</v>
      </c>
      <c r="G15" s="11">
        <v>20997.18</v>
      </c>
      <c r="H15" s="11">
        <f t="shared" si="1"/>
        <v>45.71461540136291</v>
      </c>
      <c r="I15" s="11">
        <v>12567.27</v>
      </c>
      <c r="J15" s="11">
        <v>693.61</v>
      </c>
      <c r="K15" s="11">
        <f t="shared" si="2"/>
        <v>5.5191779917197605</v>
      </c>
      <c r="L15" s="11">
        <v>21759.6</v>
      </c>
      <c r="M15" s="11">
        <v>5114.1</v>
      </c>
      <c r="N15" s="11">
        <f t="shared" si="3"/>
        <v>23.50272982959246</v>
      </c>
      <c r="O15" s="11"/>
      <c r="P15" s="11">
        <f t="shared" si="4"/>
        <v>110245.20482827834</v>
      </c>
      <c r="Q15" s="11">
        <f t="shared" si="5"/>
        <v>31126.840000000004</v>
      </c>
      <c r="R15" s="11">
        <f t="shared" si="6"/>
        <v>28.234189458384357</v>
      </c>
      <c r="S15" s="11">
        <v>5802</v>
      </c>
      <c r="T15" s="11">
        <v>6038.84</v>
      </c>
      <c r="U15" s="11">
        <f t="shared" si="7"/>
        <v>104.08204067562909</v>
      </c>
      <c r="V15" s="11">
        <f t="shared" si="8"/>
        <v>116047.20482827834</v>
      </c>
      <c r="W15" s="11">
        <f t="shared" si="9"/>
        <v>37165.68000000001</v>
      </c>
      <c r="X15" s="11">
        <f t="shared" si="10"/>
        <v>32.02634656732679</v>
      </c>
      <c r="Y15" s="12">
        <v>0</v>
      </c>
    </row>
    <row r="16" spans="1:25" ht="18.75" customHeight="1">
      <c r="A16" s="9">
        <v>10</v>
      </c>
      <c r="B16" s="10" t="s">
        <v>26</v>
      </c>
      <c r="C16" s="11">
        <v>13620</v>
      </c>
      <c r="D16" s="11">
        <v>2614.86</v>
      </c>
      <c r="E16" s="11">
        <f t="shared" si="0"/>
        <v>19.198678414096918</v>
      </c>
      <c r="F16" s="11">
        <v>7875</v>
      </c>
      <c r="G16" s="11">
        <v>2502.4</v>
      </c>
      <c r="H16" s="11">
        <f t="shared" si="1"/>
        <v>31.776507936507937</v>
      </c>
      <c r="I16" s="11">
        <v>6245</v>
      </c>
      <c r="J16" s="11">
        <v>90.77</v>
      </c>
      <c r="K16" s="11">
        <f t="shared" si="2"/>
        <v>1.4534827862289832</v>
      </c>
      <c r="L16" s="11">
        <v>4591</v>
      </c>
      <c r="M16" s="11">
        <v>696.96</v>
      </c>
      <c r="N16" s="11">
        <f t="shared" si="3"/>
        <v>15.1810063167066</v>
      </c>
      <c r="O16" s="11"/>
      <c r="P16" s="11">
        <f t="shared" si="4"/>
        <v>24456</v>
      </c>
      <c r="Q16" s="11">
        <f t="shared" si="5"/>
        <v>3402.59</v>
      </c>
      <c r="R16" s="11">
        <f t="shared" si="6"/>
        <v>13.913109257441937</v>
      </c>
      <c r="S16" s="11">
        <v>2454</v>
      </c>
      <c r="T16" s="11">
        <v>5182.38</v>
      </c>
      <c r="U16" s="11">
        <f t="shared" si="7"/>
        <v>211.18092909535451</v>
      </c>
      <c r="V16" s="11">
        <f t="shared" si="8"/>
        <v>26910</v>
      </c>
      <c r="W16" s="11">
        <f t="shared" si="9"/>
        <v>8584.970000000001</v>
      </c>
      <c r="X16" s="11">
        <f t="shared" si="10"/>
        <v>31.90252694165738</v>
      </c>
      <c r="Y16" s="12">
        <v>0</v>
      </c>
    </row>
    <row r="17" spans="1:25" ht="18.75" customHeight="1">
      <c r="A17" s="9">
        <v>11</v>
      </c>
      <c r="B17" s="10" t="s">
        <v>27</v>
      </c>
      <c r="C17" s="11">
        <v>22821</v>
      </c>
      <c r="D17" s="11">
        <v>3283.64</v>
      </c>
      <c r="E17" s="11">
        <f t="shared" si="0"/>
        <v>14.388677095657508</v>
      </c>
      <c r="F17" s="11">
        <v>15705.49</v>
      </c>
      <c r="G17" s="11">
        <v>2509.88</v>
      </c>
      <c r="H17" s="11">
        <f t="shared" si="1"/>
        <v>15.980908586742597</v>
      </c>
      <c r="I17" s="11">
        <v>5721.19</v>
      </c>
      <c r="J17" s="11">
        <v>734.73</v>
      </c>
      <c r="K17" s="11">
        <f t="shared" si="2"/>
        <v>12.842258341359054</v>
      </c>
      <c r="L17" s="11">
        <v>7128.58</v>
      </c>
      <c r="M17" s="11">
        <v>2921.72</v>
      </c>
      <c r="N17" s="11">
        <f t="shared" si="3"/>
        <v>40.9860028224415</v>
      </c>
      <c r="O17" s="11"/>
      <c r="P17" s="11">
        <f t="shared" si="4"/>
        <v>35670.77</v>
      </c>
      <c r="Q17" s="11">
        <f t="shared" si="5"/>
        <v>6940.09</v>
      </c>
      <c r="R17" s="11">
        <f t="shared" si="6"/>
        <v>19.455957917364834</v>
      </c>
      <c r="S17" s="11">
        <v>4520.5</v>
      </c>
      <c r="T17" s="11">
        <v>581.6</v>
      </c>
      <c r="U17" s="11">
        <f t="shared" si="7"/>
        <v>12.865833425506029</v>
      </c>
      <c r="V17" s="11">
        <f t="shared" si="8"/>
        <v>40191.27</v>
      </c>
      <c r="W17" s="11">
        <f t="shared" si="9"/>
        <v>7521.6900000000005</v>
      </c>
      <c r="X17" s="11">
        <f t="shared" si="10"/>
        <v>18.714735812030824</v>
      </c>
      <c r="Y17" s="12">
        <v>3</v>
      </c>
    </row>
    <row r="18" spans="1:25" ht="18.75" customHeight="1">
      <c r="A18" s="9">
        <v>12</v>
      </c>
      <c r="B18" s="10" t="s">
        <v>28</v>
      </c>
      <c r="C18" s="11">
        <v>31846</v>
      </c>
      <c r="D18" s="11">
        <v>8683.94</v>
      </c>
      <c r="E18" s="11">
        <f t="shared" si="0"/>
        <v>27.268542360108018</v>
      </c>
      <c r="F18" s="11">
        <v>23690</v>
      </c>
      <c r="G18" s="11">
        <v>8519.98</v>
      </c>
      <c r="H18" s="11">
        <f t="shared" si="1"/>
        <v>35.964457577036725</v>
      </c>
      <c r="I18" s="11">
        <v>1553</v>
      </c>
      <c r="J18" s="11">
        <v>0</v>
      </c>
      <c r="K18" s="11">
        <f t="shared" si="2"/>
        <v>0</v>
      </c>
      <c r="L18" s="11">
        <v>5437</v>
      </c>
      <c r="M18" s="11">
        <v>196.88</v>
      </c>
      <c r="N18" s="11">
        <f t="shared" si="3"/>
        <v>3.6211145852492184</v>
      </c>
      <c r="O18" s="11"/>
      <c r="P18" s="11">
        <f t="shared" si="4"/>
        <v>38836</v>
      </c>
      <c r="Q18" s="11">
        <f t="shared" si="5"/>
        <v>8880.82</v>
      </c>
      <c r="R18" s="11">
        <f t="shared" si="6"/>
        <v>22.867494077659902</v>
      </c>
      <c r="S18" s="11">
        <v>0</v>
      </c>
      <c r="T18" s="11">
        <v>6.41</v>
      </c>
      <c r="U18" s="11"/>
      <c r="V18" s="11">
        <f t="shared" si="8"/>
        <v>38836</v>
      </c>
      <c r="W18" s="11">
        <f t="shared" si="9"/>
        <v>8887.23</v>
      </c>
      <c r="X18" s="11">
        <f t="shared" si="10"/>
        <v>22.883999382016686</v>
      </c>
      <c r="Y18" s="12">
        <v>0</v>
      </c>
    </row>
    <row r="19" spans="1:25" ht="18.75" customHeight="1">
      <c r="A19" s="9">
        <v>13</v>
      </c>
      <c r="B19" s="10" t="s">
        <v>29</v>
      </c>
      <c r="C19" s="11">
        <v>177048</v>
      </c>
      <c r="D19" s="11">
        <v>84767.14</v>
      </c>
      <c r="E19" s="11">
        <f t="shared" si="0"/>
        <v>47.87805566851927</v>
      </c>
      <c r="F19" s="11">
        <v>131507</v>
      </c>
      <c r="G19" s="11">
        <v>78828.18</v>
      </c>
      <c r="H19" s="11">
        <f t="shared" si="1"/>
        <v>59.94219319123696</v>
      </c>
      <c r="I19" s="11">
        <v>81201</v>
      </c>
      <c r="J19" s="11">
        <v>1823.02</v>
      </c>
      <c r="K19" s="11">
        <f t="shared" si="2"/>
        <v>2.24507087351141</v>
      </c>
      <c r="L19" s="11">
        <v>46362</v>
      </c>
      <c r="M19" s="11">
        <v>4780.7</v>
      </c>
      <c r="N19" s="11">
        <f t="shared" si="3"/>
        <v>10.311677667054916</v>
      </c>
      <c r="O19" s="11"/>
      <c r="P19" s="11">
        <f t="shared" si="4"/>
        <v>304611</v>
      </c>
      <c r="Q19" s="11">
        <f t="shared" si="5"/>
        <v>91370.86</v>
      </c>
      <c r="R19" s="11">
        <f t="shared" si="6"/>
        <v>29.995916102832794</v>
      </c>
      <c r="S19" s="11">
        <v>10497</v>
      </c>
      <c r="T19" s="11">
        <v>33227.06</v>
      </c>
      <c r="U19" s="11">
        <f t="shared" si="7"/>
        <v>316.5386300847861</v>
      </c>
      <c r="V19" s="11">
        <f t="shared" si="8"/>
        <v>315108</v>
      </c>
      <c r="W19" s="11">
        <f t="shared" si="9"/>
        <v>124597.92</v>
      </c>
      <c r="X19" s="11">
        <f t="shared" si="10"/>
        <v>39.54133820785255</v>
      </c>
      <c r="Y19" s="12">
        <v>0</v>
      </c>
    </row>
    <row r="20" spans="1:25" ht="18.75" customHeight="1">
      <c r="A20" s="9">
        <v>14</v>
      </c>
      <c r="B20" s="10" t="s">
        <v>30</v>
      </c>
      <c r="C20" s="11">
        <v>93179.5</v>
      </c>
      <c r="D20" s="11">
        <v>36426.48</v>
      </c>
      <c r="E20" s="11">
        <f t="shared" si="0"/>
        <v>39.09280474782544</v>
      </c>
      <c r="F20" s="11">
        <v>70000</v>
      </c>
      <c r="G20" s="11">
        <v>34184.08</v>
      </c>
      <c r="H20" s="11">
        <f t="shared" si="1"/>
        <v>48.8344</v>
      </c>
      <c r="I20" s="11">
        <v>17965</v>
      </c>
      <c r="J20" s="11">
        <v>396.9</v>
      </c>
      <c r="K20" s="11">
        <f t="shared" si="2"/>
        <v>2.2092958530475926</v>
      </c>
      <c r="L20" s="11">
        <v>20168</v>
      </c>
      <c r="M20" s="11">
        <v>2210.9</v>
      </c>
      <c r="N20" s="11">
        <f t="shared" si="3"/>
        <v>10.96241570805236</v>
      </c>
      <c r="O20" s="11"/>
      <c r="P20" s="11">
        <f t="shared" si="4"/>
        <v>131312.5</v>
      </c>
      <c r="Q20" s="11">
        <f t="shared" si="5"/>
        <v>39034.280000000006</v>
      </c>
      <c r="R20" s="11">
        <f t="shared" si="6"/>
        <v>29.726248453117567</v>
      </c>
      <c r="S20" s="11">
        <v>11200</v>
      </c>
      <c r="T20" s="11">
        <v>1878.68</v>
      </c>
      <c r="U20" s="11">
        <f t="shared" si="7"/>
        <v>16.77392857142857</v>
      </c>
      <c r="V20" s="11">
        <f t="shared" si="8"/>
        <v>142512.5</v>
      </c>
      <c r="W20" s="11">
        <f t="shared" si="9"/>
        <v>40912.96000000001</v>
      </c>
      <c r="X20" s="11">
        <f t="shared" si="10"/>
        <v>28.708330848171215</v>
      </c>
      <c r="Y20" s="12">
        <v>0</v>
      </c>
    </row>
    <row r="21" spans="1:25" ht="18.75" customHeight="1">
      <c r="A21" s="9">
        <v>15</v>
      </c>
      <c r="B21" s="10" t="s">
        <v>31</v>
      </c>
      <c r="C21" s="11">
        <v>320252</v>
      </c>
      <c r="D21" s="11">
        <v>87983</v>
      </c>
      <c r="E21" s="11">
        <f t="shared" si="0"/>
        <v>27.473052471178946</v>
      </c>
      <c r="F21" s="11">
        <v>202652</v>
      </c>
      <c r="G21" s="11">
        <v>77100.95</v>
      </c>
      <c r="H21" s="11">
        <f t="shared" si="1"/>
        <v>38.04598523577364</v>
      </c>
      <c r="I21" s="11">
        <v>85031</v>
      </c>
      <c r="J21" s="11">
        <v>26099</v>
      </c>
      <c r="K21" s="11">
        <f t="shared" si="2"/>
        <v>30.693511778057413</v>
      </c>
      <c r="L21" s="11">
        <v>80229</v>
      </c>
      <c r="M21" s="11">
        <v>13464</v>
      </c>
      <c r="N21" s="11">
        <f t="shared" si="3"/>
        <v>16.781961634820327</v>
      </c>
      <c r="O21" s="11"/>
      <c r="P21" s="11">
        <f t="shared" si="4"/>
        <v>485512</v>
      </c>
      <c r="Q21" s="11">
        <f t="shared" si="5"/>
        <v>127546</v>
      </c>
      <c r="R21" s="11">
        <f t="shared" si="6"/>
        <v>26.270411441941704</v>
      </c>
      <c r="S21" s="11">
        <v>63220</v>
      </c>
      <c r="T21" s="11">
        <v>4606.11</v>
      </c>
      <c r="U21" s="11">
        <f t="shared" si="7"/>
        <v>7.285843087630496</v>
      </c>
      <c r="V21" s="11">
        <f t="shared" si="8"/>
        <v>548732</v>
      </c>
      <c r="W21" s="11">
        <f t="shared" si="9"/>
        <v>132152.11</v>
      </c>
      <c r="X21" s="11">
        <f t="shared" si="10"/>
        <v>24.08317903821902</v>
      </c>
      <c r="Y21" s="12">
        <v>0</v>
      </c>
    </row>
    <row r="22" spans="1:25" ht="18.75" customHeight="1">
      <c r="A22" s="9">
        <v>16</v>
      </c>
      <c r="B22" s="10" t="s">
        <v>32</v>
      </c>
      <c r="C22" s="11">
        <v>103197</v>
      </c>
      <c r="D22" s="11">
        <v>33331</v>
      </c>
      <c r="E22" s="11">
        <f t="shared" si="0"/>
        <v>32.29841952769945</v>
      </c>
      <c r="F22" s="11">
        <v>74071</v>
      </c>
      <c r="G22" s="11">
        <v>31964.84</v>
      </c>
      <c r="H22" s="11">
        <f t="shared" si="1"/>
        <v>43.15432490448354</v>
      </c>
      <c r="I22" s="11">
        <v>19015</v>
      </c>
      <c r="J22" s="11">
        <v>2128.6</v>
      </c>
      <c r="K22" s="11">
        <f t="shared" si="2"/>
        <v>11.194320273468314</v>
      </c>
      <c r="L22" s="11">
        <v>45895</v>
      </c>
      <c r="M22" s="11">
        <v>7044.51</v>
      </c>
      <c r="N22" s="11">
        <f t="shared" si="3"/>
        <v>15.349188364745615</v>
      </c>
      <c r="O22" s="11"/>
      <c r="P22" s="11">
        <f t="shared" si="4"/>
        <v>168107</v>
      </c>
      <c r="Q22" s="11">
        <f t="shared" si="5"/>
        <v>42504.11</v>
      </c>
      <c r="R22" s="11">
        <f t="shared" si="6"/>
        <v>25.283962000392606</v>
      </c>
      <c r="S22" s="11">
        <v>21924</v>
      </c>
      <c r="T22" s="11">
        <v>3713.64</v>
      </c>
      <c r="U22" s="11">
        <f t="shared" si="7"/>
        <v>16.938697318007662</v>
      </c>
      <c r="V22" s="11">
        <f t="shared" si="8"/>
        <v>190031</v>
      </c>
      <c r="W22" s="11">
        <f t="shared" si="9"/>
        <v>46217.75</v>
      </c>
      <c r="X22" s="11">
        <f t="shared" si="10"/>
        <v>24.321163389131247</v>
      </c>
      <c r="Y22" s="12">
        <v>0</v>
      </c>
    </row>
    <row r="23" spans="1:25" ht="18.75" customHeight="1">
      <c r="A23" s="9">
        <v>17</v>
      </c>
      <c r="B23" s="10" t="s">
        <v>33</v>
      </c>
      <c r="C23" s="11">
        <v>91039</v>
      </c>
      <c r="D23" s="11">
        <v>23356.24</v>
      </c>
      <c r="E23" s="11">
        <f t="shared" si="0"/>
        <v>25.65520271531981</v>
      </c>
      <c r="F23" s="11">
        <v>65000</v>
      </c>
      <c r="G23" s="11">
        <v>22611.54</v>
      </c>
      <c r="H23" s="11">
        <f t="shared" si="1"/>
        <v>34.78698461538462</v>
      </c>
      <c r="I23" s="11">
        <v>8146</v>
      </c>
      <c r="J23" s="11">
        <v>27.03</v>
      </c>
      <c r="K23" s="11">
        <f t="shared" si="2"/>
        <v>0.33181929781487846</v>
      </c>
      <c r="L23" s="51">
        <v>24921</v>
      </c>
      <c r="M23" s="11">
        <v>1414.64</v>
      </c>
      <c r="N23" s="11">
        <f t="shared" si="3"/>
        <v>5.676497732835761</v>
      </c>
      <c r="O23" s="11"/>
      <c r="P23" s="11">
        <f t="shared" si="4"/>
        <v>124106</v>
      </c>
      <c r="Q23" s="11">
        <f t="shared" si="5"/>
        <v>24797.91</v>
      </c>
      <c r="R23" s="11">
        <f t="shared" si="6"/>
        <v>19.981233784023335</v>
      </c>
      <c r="S23" s="11">
        <v>15924</v>
      </c>
      <c r="T23" s="11">
        <v>673.8</v>
      </c>
      <c r="U23" s="11">
        <f t="shared" si="7"/>
        <v>4.231348907309721</v>
      </c>
      <c r="V23" s="11">
        <f t="shared" si="8"/>
        <v>140030</v>
      </c>
      <c r="W23" s="11">
        <f t="shared" si="9"/>
        <v>25471.71</v>
      </c>
      <c r="X23" s="11">
        <f t="shared" si="10"/>
        <v>18.190180675569522</v>
      </c>
      <c r="Y23" s="12">
        <v>0</v>
      </c>
    </row>
    <row r="24" spans="1:25" ht="18.75" customHeight="1">
      <c r="A24" s="9">
        <v>18</v>
      </c>
      <c r="B24" s="10" t="s">
        <v>34</v>
      </c>
      <c r="C24" s="11">
        <v>138095</v>
      </c>
      <c r="D24" s="11">
        <v>35687.42</v>
      </c>
      <c r="E24" s="11">
        <f t="shared" si="0"/>
        <v>25.842659039067307</v>
      </c>
      <c r="F24" s="11">
        <v>107913</v>
      </c>
      <c r="G24" s="11">
        <v>35081.62</v>
      </c>
      <c r="H24" s="11">
        <f t="shared" si="1"/>
        <v>32.50916942351709</v>
      </c>
      <c r="I24" s="11">
        <v>9115</v>
      </c>
      <c r="J24" s="11">
        <v>2101.59</v>
      </c>
      <c r="K24" s="11">
        <f t="shared" si="2"/>
        <v>23.056390565002744</v>
      </c>
      <c r="L24" s="11">
        <v>21297</v>
      </c>
      <c r="M24" s="11">
        <v>7517.63</v>
      </c>
      <c r="N24" s="11">
        <f t="shared" si="3"/>
        <v>35.299009250129124</v>
      </c>
      <c r="O24" s="11"/>
      <c r="P24" s="11">
        <f t="shared" si="4"/>
        <v>168507</v>
      </c>
      <c r="Q24" s="11">
        <f t="shared" si="5"/>
        <v>45306.63999999999</v>
      </c>
      <c r="R24" s="11">
        <f t="shared" si="6"/>
        <v>26.887096678476258</v>
      </c>
      <c r="S24" s="11">
        <v>1650</v>
      </c>
      <c r="T24" s="11">
        <v>3863.11</v>
      </c>
      <c r="U24" s="11">
        <f t="shared" si="7"/>
        <v>234.12787878787879</v>
      </c>
      <c r="V24" s="11">
        <f t="shared" si="8"/>
        <v>170157</v>
      </c>
      <c r="W24" s="11">
        <f t="shared" si="9"/>
        <v>49169.74999999999</v>
      </c>
      <c r="X24" s="11">
        <f t="shared" si="10"/>
        <v>28.896695404832002</v>
      </c>
      <c r="Y24" s="12">
        <v>0</v>
      </c>
    </row>
    <row r="25" spans="1:25" ht="18.75" customHeight="1">
      <c r="A25" s="9">
        <v>19</v>
      </c>
      <c r="B25" s="10" t="s">
        <v>35</v>
      </c>
      <c r="C25" s="11">
        <v>44720</v>
      </c>
      <c r="D25" s="11">
        <v>16278.47</v>
      </c>
      <c r="E25" s="11">
        <f t="shared" si="0"/>
        <v>36.40087209302325</v>
      </c>
      <c r="F25" s="11">
        <v>30617</v>
      </c>
      <c r="G25" s="11">
        <v>14376.31</v>
      </c>
      <c r="H25" s="11">
        <f t="shared" si="1"/>
        <v>46.955318940457914</v>
      </c>
      <c r="I25" s="11">
        <v>4577</v>
      </c>
      <c r="J25" s="11">
        <v>110</v>
      </c>
      <c r="K25" s="11">
        <f t="shared" si="2"/>
        <v>2.403320952589032</v>
      </c>
      <c r="L25" s="11">
        <v>5206</v>
      </c>
      <c r="M25" s="11">
        <v>1564.26</v>
      </c>
      <c r="N25" s="11">
        <f t="shared" si="3"/>
        <v>30.0472531694199</v>
      </c>
      <c r="O25" s="11"/>
      <c r="P25" s="11">
        <f t="shared" si="4"/>
        <v>54503</v>
      </c>
      <c r="Q25" s="11">
        <f t="shared" si="5"/>
        <v>17952.73</v>
      </c>
      <c r="R25" s="11">
        <f t="shared" si="6"/>
        <v>32.938975836192505</v>
      </c>
      <c r="S25" s="11">
        <v>5450</v>
      </c>
      <c r="T25" s="11">
        <v>594.38</v>
      </c>
      <c r="U25" s="11">
        <f t="shared" si="7"/>
        <v>10.90605504587156</v>
      </c>
      <c r="V25" s="11">
        <f t="shared" si="8"/>
        <v>59953</v>
      </c>
      <c r="W25" s="11">
        <f t="shared" si="9"/>
        <v>18547.11</v>
      </c>
      <c r="X25" s="11">
        <f t="shared" si="10"/>
        <v>30.936083265224426</v>
      </c>
      <c r="Y25" s="12">
        <v>0</v>
      </c>
    </row>
    <row r="26" spans="1:25" ht="18.75" customHeight="1">
      <c r="A26" s="9">
        <v>20</v>
      </c>
      <c r="B26" s="10" t="s">
        <v>36</v>
      </c>
      <c r="C26" s="11">
        <v>299167.97</v>
      </c>
      <c r="D26" s="11">
        <v>155455.03</v>
      </c>
      <c r="E26" s="11">
        <f t="shared" si="0"/>
        <v>51.962457745727264</v>
      </c>
      <c r="F26" s="11">
        <v>188012.92</v>
      </c>
      <c r="G26" s="11">
        <v>117427.28</v>
      </c>
      <c r="H26" s="11">
        <f t="shared" si="1"/>
        <v>62.45702688942866</v>
      </c>
      <c r="I26" s="11">
        <v>70203.86</v>
      </c>
      <c r="J26" s="11">
        <v>20211.39</v>
      </c>
      <c r="K26" s="11">
        <f t="shared" si="2"/>
        <v>28.78957082986605</v>
      </c>
      <c r="L26" s="11">
        <v>133588.25</v>
      </c>
      <c r="M26" s="11">
        <v>60538.1</v>
      </c>
      <c r="N26" s="11">
        <f t="shared" si="3"/>
        <v>45.31693468549816</v>
      </c>
      <c r="O26" s="11"/>
      <c r="P26" s="11">
        <f t="shared" si="4"/>
        <v>502960.07999999996</v>
      </c>
      <c r="Q26" s="11">
        <f t="shared" si="5"/>
        <v>236204.52</v>
      </c>
      <c r="R26" s="11">
        <f t="shared" si="6"/>
        <v>46.962876258489544</v>
      </c>
      <c r="S26" s="11">
        <v>77146</v>
      </c>
      <c r="T26" s="11">
        <v>30381.38</v>
      </c>
      <c r="U26" s="11">
        <f t="shared" si="7"/>
        <v>39.38166593212869</v>
      </c>
      <c r="V26" s="11">
        <f t="shared" si="8"/>
        <v>580106.08</v>
      </c>
      <c r="W26" s="11">
        <f t="shared" si="9"/>
        <v>266585.89999999997</v>
      </c>
      <c r="X26" s="11">
        <f t="shared" si="10"/>
        <v>45.95468125415958</v>
      </c>
      <c r="Y26" s="12">
        <v>0</v>
      </c>
    </row>
    <row r="27" spans="1:25" ht="18.75" customHeight="1">
      <c r="A27" s="9">
        <v>21</v>
      </c>
      <c r="B27" s="10" t="s">
        <v>37</v>
      </c>
      <c r="C27" s="11">
        <v>104514.08</v>
      </c>
      <c r="D27" s="11">
        <v>26214.89</v>
      </c>
      <c r="E27" s="11">
        <f t="shared" si="0"/>
        <v>25.08263958310689</v>
      </c>
      <c r="F27" s="11">
        <v>64685</v>
      </c>
      <c r="G27" s="11">
        <v>25779.51</v>
      </c>
      <c r="H27" s="11">
        <f t="shared" si="1"/>
        <v>39.853922856922004</v>
      </c>
      <c r="I27" s="11">
        <v>6352.5</v>
      </c>
      <c r="J27" s="11">
        <v>123.81</v>
      </c>
      <c r="K27" s="11">
        <f t="shared" si="2"/>
        <v>1.948996458087367</v>
      </c>
      <c r="L27" s="11">
        <v>25054.5</v>
      </c>
      <c r="M27" s="11">
        <v>1990.02</v>
      </c>
      <c r="N27" s="11">
        <f t="shared" si="3"/>
        <v>7.942764772795306</v>
      </c>
      <c r="O27" s="11"/>
      <c r="P27" s="11">
        <f t="shared" si="4"/>
        <v>135921.08000000002</v>
      </c>
      <c r="Q27" s="11">
        <f t="shared" si="5"/>
        <v>28328.72</v>
      </c>
      <c r="R27" s="11">
        <f t="shared" si="6"/>
        <v>20.842035687179646</v>
      </c>
      <c r="S27" s="11">
        <v>0</v>
      </c>
      <c r="T27" s="11">
        <v>816.78</v>
      </c>
      <c r="U27" s="11"/>
      <c r="V27" s="11">
        <f t="shared" si="8"/>
        <v>135921.08000000002</v>
      </c>
      <c r="W27" s="11">
        <f t="shared" si="9"/>
        <v>29145.5</v>
      </c>
      <c r="X27" s="11">
        <f t="shared" si="10"/>
        <v>21.442957928233056</v>
      </c>
      <c r="Y27" s="12">
        <v>0</v>
      </c>
    </row>
    <row r="28" spans="1:25" ht="18.75" customHeight="1">
      <c r="A28" s="9">
        <v>22</v>
      </c>
      <c r="B28" s="10" t="s">
        <v>38</v>
      </c>
      <c r="C28" s="11">
        <v>64830</v>
      </c>
      <c r="D28" s="11">
        <v>21375.94</v>
      </c>
      <c r="E28" s="11">
        <f t="shared" si="0"/>
        <v>32.97229677618387</v>
      </c>
      <c r="F28" s="11">
        <v>49446</v>
      </c>
      <c r="G28" s="11">
        <v>21155.3</v>
      </c>
      <c r="H28" s="11">
        <f t="shared" si="1"/>
        <v>42.784653965942645</v>
      </c>
      <c r="I28" s="11">
        <v>2856</v>
      </c>
      <c r="J28" s="11">
        <v>1302.85</v>
      </c>
      <c r="K28" s="11">
        <f t="shared" si="2"/>
        <v>45.61799719887955</v>
      </c>
      <c r="L28" s="11">
        <v>10460</v>
      </c>
      <c r="M28" s="11">
        <v>1452.5</v>
      </c>
      <c r="N28" s="11">
        <f t="shared" si="3"/>
        <v>13.88623326959847</v>
      </c>
      <c r="O28" s="11"/>
      <c r="P28" s="11">
        <f t="shared" si="4"/>
        <v>78146</v>
      </c>
      <c r="Q28" s="11">
        <f t="shared" si="5"/>
        <v>24131.289999999997</v>
      </c>
      <c r="R28" s="11">
        <f t="shared" si="6"/>
        <v>30.87975072300565</v>
      </c>
      <c r="S28" s="11">
        <v>8222</v>
      </c>
      <c r="T28" s="11">
        <v>950.05</v>
      </c>
      <c r="U28" s="11">
        <f t="shared" si="7"/>
        <v>11.554974458769156</v>
      </c>
      <c r="V28" s="11">
        <f t="shared" si="8"/>
        <v>86368</v>
      </c>
      <c r="W28" s="11">
        <f t="shared" si="9"/>
        <v>25081.339999999997</v>
      </c>
      <c r="X28" s="11">
        <f t="shared" si="10"/>
        <v>29.04008429047795</v>
      </c>
      <c r="Y28" s="12">
        <v>0</v>
      </c>
    </row>
    <row r="29" spans="1:25" ht="18.75" customHeight="1">
      <c r="A29" s="9">
        <v>23</v>
      </c>
      <c r="B29" s="10" t="s">
        <v>39</v>
      </c>
      <c r="C29" s="11">
        <v>265020</v>
      </c>
      <c r="D29" s="11">
        <v>85187.15</v>
      </c>
      <c r="E29" s="11">
        <f t="shared" si="0"/>
        <v>32.143668402384726</v>
      </c>
      <c r="F29" s="11">
        <v>144566</v>
      </c>
      <c r="G29" s="11">
        <v>73650.38</v>
      </c>
      <c r="H29" s="11">
        <f t="shared" si="1"/>
        <v>50.94585172170496</v>
      </c>
      <c r="I29" s="11">
        <v>71242.93</v>
      </c>
      <c r="J29" s="11">
        <v>10833.96</v>
      </c>
      <c r="K29" s="11">
        <f t="shared" si="2"/>
        <v>15.207066862634651</v>
      </c>
      <c r="L29" s="11">
        <v>167623.96</v>
      </c>
      <c r="M29" s="11">
        <v>21954.21</v>
      </c>
      <c r="N29" s="11">
        <f t="shared" si="3"/>
        <v>13.097298262133886</v>
      </c>
      <c r="O29" s="11"/>
      <c r="P29" s="11">
        <f t="shared" si="4"/>
        <v>503886.89</v>
      </c>
      <c r="Q29" s="11">
        <f t="shared" si="5"/>
        <v>117975.31999999998</v>
      </c>
      <c r="R29" s="11">
        <f t="shared" si="6"/>
        <v>23.413056053115408</v>
      </c>
      <c r="S29" s="11">
        <v>130458</v>
      </c>
      <c r="T29" s="11">
        <v>80208.73</v>
      </c>
      <c r="U29" s="11">
        <f t="shared" si="7"/>
        <v>61.48241579665486</v>
      </c>
      <c r="V29" s="11">
        <f t="shared" si="8"/>
        <v>634344.89</v>
      </c>
      <c r="W29" s="11">
        <f t="shared" si="9"/>
        <v>198184.05</v>
      </c>
      <c r="X29" s="11">
        <f t="shared" si="10"/>
        <v>31.242318354609903</v>
      </c>
      <c r="Y29" s="12">
        <v>0</v>
      </c>
    </row>
    <row r="30" spans="1:25" ht="18.75" customHeight="1">
      <c r="A30" s="9">
        <v>24</v>
      </c>
      <c r="B30" s="10" t="s">
        <v>40</v>
      </c>
      <c r="C30" s="11">
        <v>21000</v>
      </c>
      <c r="D30" s="11">
        <v>7606.7</v>
      </c>
      <c r="E30" s="11">
        <f t="shared" si="0"/>
        <v>36.22238095238095</v>
      </c>
      <c r="F30" s="11">
        <v>6200</v>
      </c>
      <c r="G30" s="11">
        <v>3630.36</v>
      </c>
      <c r="H30" s="11">
        <f t="shared" si="1"/>
        <v>58.5541935483871</v>
      </c>
      <c r="I30" s="11">
        <v>13900</v>
      </c>
      <c r="J30" s="11">
        <v>1679.25</v>
      </c>
      <c r="K30" s="11">
        <f t="shared" si="2"/>
        <v>12.08093525179856</v>
      </c>
      <c r="L30" s="51">
        <v>50200</v>
      </c>
      <c r="M30" s="11">
        <v>7816.48</v>
      </c>
      <c r="N30" s="11">
        <f t="shared" si="3"/>
        <v>15.570677290836654</v>
      </c>
      <c r="O30" s="11"/>
      <c r="P30" s="11">
        <f t="shared" si="4"/>
        <v>85100</v>
      </c>
      <c r="Q30" s="11">
        <f t="shared" si="5"/>
        <v>17102.43</v>
      </c>
      <c r="R30" s="11">
        <f t="shared" si="6"/>
        <v>20.096862514688603</v>
      </c>
      <c r="S30" s="11">
        <v>16495</v>
      </c>
      <c r="T30" s="11">
        <v>61864.52</v>
      </c>
      <c r="U30" s="11">
        <f t="shared" si="7"/>
        <v>375.0501364049712</v>
      </c>
      <c r="V30" s="11">
        <f t="shared" si="8"/>
        <v>101595</v>
      </c>
      <c r="W30" s="11">
        <f t="shared" si="9"/>
        <v>78966.95</v>
      </c>
      <c r="X30" s="11">
        <f t="shared" si="10"/>
        <v>77.72720114178847</v>
      </c>
      <c r="Y30" s="12">
        <v>0</v>
      </c>
    </row>
    <row r="31" spans="1:25" ht="18.75" customHeight="1">
      <c r="A31" s="9">
        <v>25</v>
      </c>
      <c r="B31" s="10" t="s">
        <v>41</v>
      </c>
      <c r="C31" s="11">
        <v>46639</v>
      </c>
      <c r="D31" s="11">
        <v>50588.21</v>
      </c>
      <c r="E31" s="11">
        <f t="shared" si="0"/>
        <v>108.46761294195845</v>
      </c>
      <c r="F31" s="11">
        <v>23007.72</v>
      </c>
      <c r="G31" s="11">
        <v>13351.14</v>
      </c>
      <c r="H31" s="11">
        <f t="shared" si="1"/>
        <v>58.0289572369622</v>
      </c>
      <c r="I31" s="11">
        <v>11321</v>
      </c>
      <c r="J31" s="11">
        <v>11248.94</v>
      </c>
      <c r="K31" s="11">
        <f t="shared" si="2"/>
        <v>99.36348379118452</v>
      </c>
      <c r="L31" s="11">
        <v>70389.45</v>
      </c>
      <c r="M31" s="11">
        <v>64521.04</v>
      </c>
      <c r="N31" s="11">
        <f t="shared" si="3"/>
        <v>91.66294096629538</v>
      </c>
      <c r="O31" s="11"/>
      <c r="P31" s="11">
        <f t="shared" si="4"/>
        <v>128349.45</v>
      </c>
      <c r="Q31" s="11">
        <f t="shared" si="5"/>
        <v>126358.19</v>
      </c>
      <c r="R31" s="11">
        <f t="shared" si="6"/>
        <v>98.44856366739398</v>
      </c>
      <c r="S31" s="11">
        <v>25699</v>
      </c>
      <c r="T31" s="11">
        <v>6200.51</v>
      </c>
      <c r="U31" s="11">
        <f t="shared" si="7"/>
        <v>24.127436865247674</v>
      </c>
      <c r="V31" s="11">
        <f t="shared" si="8"/>
        <v>154048.45</v>
      </c>
      <c r="W31" s="11">
        <f t="shared" si="9"/>
        <v>132558.7</v>
      </c>
      <c r="X31" s="11">
        <f t="shared" si="10"/>
        <v>86.05000569625984</v>
      </c>
      <c r="Y31" s="12">
        <v>1.5</v>
      </c>
    </row>
    <row r="32" spans="1:25" ht="18.75" customHeight="1">
      <c r="A32" s="9">
        <v>26</v>
      </c>
      <c r="B32" s="10" t="s">
        <v>42</v>
      </c>
      <c r="C32" s="11">
        <v>200366</v>
      </c>
      <c r="D32" s="11">
        <v>51263.28</v>
      </c>
      <c r="E32" s="11">
        <f t="shared" si="0"/>
        <v>25.58481977980296</v>
      </c>
      <c r="F32" s="11">
        <v>110768</v>
      </c>
      <c r="G32" s="11">
        <v>45752.18</v>
      </c>
      <c r="H32" s="11">
        <f t="shared" si="1"/>
        <v>41.30451032789253</v>
      </c>
      <c r="I32" s="11">
        <v>30063</v>
      </c>
      <c r="J32" s="11">
        <v>8973.52</v>
      </c>
      <c r="K32" s="11">
        <f t="shared" si="2"/>
        <v>29.84905032764528</v>
      </c>
      <c r="L32" s="11">
        <v>39228</v>
      </c>
      <c r="M32" s="11">
        <v>5849.52</v>
      </c>
      <c r="N32" s="11">
        <f t="shared" si="3"/>
        <v>14.911593759559498</v>
      </c>
      <c r="O32" s="11"/>
      <c r="P32" s="11">
        <f t="shared" si="4"/>
        <v>269657</v>
      </c>
      <c r="Q32" s="11">
        <f t="shared" si="5"/>
        <v>66086.32</v>
      </c>
      <c r="R32" s="11">
        <f t="shared" si="6"/>
        <v>24.507548478252005</v>
      </c>
      <c r="S32" s="11">
        <v>56571</v>
      </c>
      <c r="T32" s="11">
        <v>13332.06</v>
      </c>
      <c r="U32" s="11">
        <f t="shared" si="7"/>
        <v>23.566951264782308</v>
      </c>
      <c r="V32" s="11">
        <f t="shared" si="8"/>
        <v>326228</v>
      </c>
      <c r="W32" s="11">
        <f t="shared" si="9"/>
        <v>79418.38</v>
      </c>
      <c r="X32" s="11">
        <f t="shared" si="10"/>
        <v>24.34444008484863</v>
      </c>
      <c r="Y32" s="12">
        <v>0</v>
      </c>
    </row>
    <row r="33" spans="1:25" ht="18.75" customHeight="1">
      <c r="A33" s="9">
        <v>27</v>
      </c>
      <c r="B33" s="10" t="s">
        <v>43</v>
      </c>
      <c r="C33" s="11">
        <v>196100</v>
      </c>
      <c r="D33" s="11">
        <v>73855.28</v>
      </c>
      <c r="E33" s="11">
        <f t="shared" si="0"/>
        <v>37.66204997450281</v>
      </c>
      <c r="F33" s="11">
        <v>112680</v>
      </c>
      <c r="G33" s="11">
        <v>63739.14</v>
      </c>
      <c r="H33" s="11">
        <f t="shared" si="1"/>
        <v>56.56650692225772</v>
      </c>
      <c r="I33" s="11">
        <v>23700</v>
      </c>
      <c r="J33" s="11">
        <v>3055.83</v>
      </c>
      <c r="K33" s="11">
        <f t="shared" si="2"/>
        <v>12.89379746835443</v>
      </c>
      <c r="L33" s="11">
        <v>110200</v>
      </c>
      <c r="M33" s="11">
        <v>49949.17</v>
      </c>
      <c r="N33" s="11">
        <f t="shared" si="3"/>
        <v>45.32592558983666</v>
      </c>
      <c r="O33" s="11"/>
      <c r="P33" s="11">
        <f t="shared" si="4"/>
        <v>330000</v>
      </c>
      <c r="Q33" s="11">
        <f t="shared" si="5"/>
        <v>126860.28</v>
      </c>
      <c r="R33" s="11">
        <f t="shared" si="6"/>
        <v>38.44250909090909</v>
      </c>
      <c r="S33" s="11">
        <v>33021.5</v>
      </c>
      <c r="T33" s="11">
        <v>43195.48</v>
      </c>
      <c r="U33" s="11">
        <f t="shared" si="7"/>
        <v>130.81016913223203</v>
      </c>
      <c r="V33" s="11">
        <f t="shared" si="8"/>
        <v>363021.5</v>
      </c>
      <c r="W33" s="11">
        <f t="shared" si="9"/>
        <v>170055.76</v>
      </c>
      <c r="X33" s="11">
        <f t="shared" si="10"/>
        <v>46.844542265403014</v>
      </c>
      <c r="Y33" s="12">
        <v>0</v>
      </c>
    </row>
    <row r="34" spans="1:25" ht="18.75" customHeight="1">
      <c r="A34" s="9">
        <v>28</v>
      </c>
      <c r="B34" s="10" t="s">
        <v>44</v>
      </c>
      <c r="C34" s="11">
        <v>32567.5</v>
      </c>
      <c r="D34" s="11">
        <v>4824.27</v>
      </c>
      <c r="E34" s="11">
        <f t="shared" si="0"/>
        <v>14.813141935979122</v>
      </c>
      <c r="F34" s="11">
        <v>13193</v>
      </c>
      <c r="G34" s="11">
        <v>3995.63</v>
      </c>
      <c r="H34" s="11">
        <f t="shared" si="1"/>
        <v>30.285984992041232</v>
      </c>
      <c r="I34" s="11">
        <v>6874</v>
      </c>
      <c r="J34" s="11">
        <v>705.73</v>
      </c>
      <c r="K34" s="11">
        <f t="shared" si="2"/>
        <v>10.266656968286297</v>
      </c>
      <c r="L34" s="11">
        <v>29992.5</v>
      </c>
      <c r="M34" s="11">
        <v>2781.95</v>
      </c>
      <c r="N34" s="11">
        <f t="shared" si="3"/>
        <v>9.27548553805118</v>
      </c>
      <c r="O34" s="11"/>
      <c r="P34" s="11">
        <f t="shared" si="4"/>
        <v>69434</v>
      </c>
      <c r="Q34" s="11">
        <f t="shared" si="5"/>
        <v>8311.95</v>
      </c>
      <c r="R34" s="11">
        <f t="shared" si="6"/>
        <v>11.971008439669328</v>
      </c>
      <c r="S34" s="11">
        <v>35580</v>
      </c>
      <c r="T34" s="11">
        <v>3949.29</v>
      </c>
      <c r="U34" s="11">
        <f t="shared" si="7"/>
        <v>11.099747048903879</v>
      </c>
      <c r="V34" s="11">
        <f t="shared" si="8"/>
        <v>105014</v>
      </c>
      <c r="W34" s="11">
        <f t="shared" si="9"/>
        <v>12261.240000000002</v>
      </c>
      <c r="X34" s="11">
        <f t="shared" si="10"/>
        <v>11.675814653284327</v>
      </c>
      <c r="Y34" s="12">
        <v>0</v>
      </c>
    </row>
    <row r="35" spans="1:25" ht="18.75" customHeight="1">
      <c r="A35" s="9">
        <v>29</v>
      </c>
      <c r="B35" s="10" t="s">
        <v>45</v>
      </c>
      <c r="C35" s="11">
        <v>288862</v>
      </c>
      <c r="D35" s="11">
        <v>12653.82</v>
      </c>
      <c r="E35" s="11">
        <f t="shared" si="0"/>
        <v>4.380576192091725</v>
      </c>
      <c r="F35" s="11">
        <v>182535</v>
      </c>
      <c r="G35" s="11">
        <v>10041.55</v>
      </c>
      <c r="H35" s="11">
        <f t="shared" si="1"/>
        <v>5.501164160298025</v>
      </c>
      <c r="I35" s="11">
        <v>21552</v>
      </c>
      <c r="J35" s="11">
        <v>8292.55</v>
      </c>
      <c r="K35" s="11">
        <f t="shared" si="2"/>
        <v>38.476939495174456</v>
      </c>
      <c r="L35" s="11">
        <v>74283</v>
      </c>
      <c r="M35" s="11">
        <v>7511.16</v>
      </c>
      <c r="N35" s="11">
        <f t="shared" si="3"/>
        <v>10.111546383425548</v>
      </c>
      <c r="O35" s="11"/>
      <c r="P35" s="11">
        <f t="shared" si="4"/>
        <v>384697</v>
      </c>
      <c r="Q35" s="11">
        <f t="shared" si="5"/>
        <v>28457.53</v>
      </c>
      <c r="R35" s="11">
        <f t="shared" si="6"/>
        <v>7.397388074250644</v>
      </c>
      <c r="S35" s="11">
        <v>6110</v>
      </c>
      <c r="T35" s="11">
        <v>4097.8</v>
      </c>
      <c r="U35" s="11">
        <f t="shared" si="7"/>
        <v>67.0671031096563</v>
      </c>
      <c r="V35" s="11">
        <f t="shared" si="8"/>
        <v>390807</v>
      </c>
      <c r="W35" s="11">
        <f t="shared" si="9"/>
        <v>32555.329999999998</v>
      </c>
      <c r="X35" s="11">
        <f t="shared" si="10"/>
        <v>8.330283234435411</v>
      </c>
      <c r="Y35" s="12">
        <v>1.5</v>
      </c>
    </row>
    <row r="36" spans="1:25" ht="18.75" customHeight="1">
      <c r="A36" s="9">
        <v>30</v>
      </c>
      <c r="B36" s="10" t="s">
        <v>46</v>
      </c>
      <c r="C36" s="11">
        <v>33880</v>
      </c>
      <c r="D36" s="11">
        <v>11497.87</v>
      </c>
      <c r="E36" s="11">
        <f t="shared" si="0"/>
        <v>33.93704250295159</v>
      </c>
      <c r="F36" s="11">
        <v>9330</v>
      </c>
      <c r="G36" s="11">
        <v>7472.8</v>
      </c>
      <c r="H36" s="11">
        <f t="shared" si="1"/>
        <v>80.09431939978563</v>
      </c>
      <c r="I36" s="11">
        <v>86510</v>
      </c>
      <c r="J36" s="11">
        <v>26767.19</v>
      </c>
      <c r="K36" s="11">
        <f t="shared" si="2"/>
        <v>30.941151311987053</v>
      </c>
      <c r="L36" s="11">
        <v>297620</v>
      </c>
      <c r="M36" s="11">
        <v>67549.58</v>
      </c>
      <c r="N36" s="11">
        <f t="shared" si="3"/>
        <v>22.696586250923996</v>
      </c>
      <c r="O36" s="11"/>
      <c r="P36" s="11">
        <f t="shared" si="4"/>
        <v>418010</v>
      </c>
      <c r="Q36" s="11">
        <f t="shared" si="5"/>
        <v>105814.64</v>
      </c>
      <c r="R36" s="11">
        <f t="shared" si="6"/>
        <v>25.313901581301884</v>
      </c>
      <c r="S36" s="11">
        <v>108680</v>
      </c>
      <c r="T36" s="11">
        <v>137228.49</v>
      </c>
      <c r="U36" s="11">
        <f t="shared" si="7"/>
        <v>126.26839344865661</v>
      </c>
      <c r="V36" s="11">
        <f t="shared" si="8"/>
        <v>526690</v>
      </c>
      <c r="W36" s="11">
        <f t="shared" si="9"/>
        <v>243043.13</v>
      </c>
      <c r="X36" s="11">
        <f t="shared" si="10"/>
        <v>46.14538533102964</v>
      </c>
      <c r="Y36" s="12">
        <v>7.2</v>
      </c>
    </row>
    <row r="37" spans="1:25" ht="18.75" customHeight="1">
      <c r="A37" s="9">
        <v>31</v>
      </c>
      <c r="B37" s="10" t="s">
        <v>47</v>
      </c>
      <c r="C37" s="11">
        <v>69104</v>
      </c>
      <c r="D37" s="11">
        <v>4922.9</v>
      </c>
      <c r="E37" s="11">
        <f t="shared" si="0"/>
        <v>7.123900208381569</v>
      </c>
      <c r="F37" s="11">
        <v>48819</v>
      </c>
      <c r="G37" s="11">
        <v>4505.2</v>
      </c>
      <c r="H37" s="11">
        <f t="shared" si="1"/>
        <v>9.22837419857023</v>
      </c>
      <c r="I37" s="11">
        <v>4029</v>
      </c>
      <c r="J37" s="11">
        <v>199.4</v>
      </c>
      <c r="K37" s="11">
        <f t="shared" si="2"/>
        <v>4.9491188880615535</v>
      </c>
      <c r="L37" s="11">
        <v>14574</v>
      </c>
      <c r="M37" s="11">
        <v>20116.45</v>
      </c>
      <c r="N37" s="11">
        <f t="shared" si="3"/>
        <v>138.0297104432551</v>
      </c>
      <c r="O37" s="11"/>
      <c r="P37" s="11">
        <f t="shared" si="4"/>
        <v>87707</v>
      </c>
      <c r="Q37" s="11">
        <f t="shared" si="5"/>
        <v>25238.75</v>
      </c>
      <c r="R37" s="11">
        <f t="shared" si="6"/>
        <v>28.776209424561323</v>
      </c>
      <c r="S37" s="11">
        <v>3299</v>
      </c>
      <c r="T37" s="11">
        <v>870.3</v>
      </c>
      <c r="U37" s="11">
        <f t="shared" si="7"/>
        <v>26.380721430736585</v>
      </c>
      <c r="V37" s="11">
        <f t="shared" si="8"/>
        <v>91006</v>
      </c>
      <c r="W37" s="11">
        <f t="shared" si="9"/>
        <v>26109.05</v>
      </c>
      <c r="X37" s="11">
        <f t="shared" si="10"/>
        <v>28.689372129310154</v>
      </c>
      <c r="Y37" s="12">
        <v>0</v>
      </c>
    </row>
    <row r="38" spans="1:25" ht="18.75" customHeight="1">
      <c r="A38" s="9">
        <v>32</v>
      </c>
      <c r="B38" s="10" t="s">
        <v>48</v>
      </c>
      <c r="C38" s="11">
        <v>64046</v>
      </c>
      <c r="D38" s="11">
        <v>9160.13</v>
      </c>
      <c r="E38" s="11">
        <f t="shared" si="0"/>
        <v>14.302423258283108</v>
      </c>
      <c r="F38" s="11">
        <v>48307</v>
      </c>
      <c r="G38" s="11">
        <v>8985.57</v>
      </c>
      <c r="H38" s="11">
        <f t="shared" si="1"/>
        <v>18.600968803693046</v>
      </c>
      <c r="I38" s="11">
        <v>2482</v>
      </c>
      <c r="J38" s="11">
        <v>1918.74</v>
      </c>
      <c r="K38" s="11">
        <f t="shared" si="2"/>
        <v>77.30620467365029</v>
      </c>
      <c r="L38" s="11">
        <v>13067</v>
      </c>
      <c r="M38" s="11">
        <v>379.57</v>
      </c>
      <c r="N38" s="11">
        <f t="shared" si="3"/>
        <v>2.9047983469809444</v>
      </c>
      <c r="O38" s="11"/>
      <c r="P38" s="11">
        <f t="shared" si="4"/>
        <v>79595</v>
      </c>
      <c r="Q38" s="11">
        <f t="shared" si="5"/>
        <v>11458.439999999999</v>
      </c>
      <c r="R38" s="11">
        <f t="shared" si="6"/>
        <v>14.39592939254978</v>
      </c>
      <c r="S38" s="11">
        <v>2581</v>
      </c>
      <c r="T38" s="11">
        <v>673.77</v>
      </c>
      <c r="U38" s="11">
        <f t="shared" si="7"/>
        <v>26.10499806276637</v>
      </c>
      <c r="V38" s="11">
        <f t="shared" si="8"/>
        <v>82176</v>
      </c>
      <c r="W38" s="11">
        <f t="shared" si="9"/>
        <v>12132.21</v>
      </c>
      <c r="X38" s="11">
        <f t="shared" si="10"/>
        <v>14.763690128504672</v>
      </c>
      <c r="Y38" s="12">
        <v>0</v>
      </c>
    </row>
    <row r="39" spans="1:25" ht="18.75" customHeight="1">
      <c r="A39" s="9">
        <v>33</v>
      </c>
      <c r="B39" s="10" t="s">
        <v>49</v>
      </c>
      <c r="C39" s="11">
        <v>136552.49</v>
      </c>
      <c r="D39" s="11">
        <v>40111.25</v>
      </c>
      <c r="E39" s="11">
        <f t="shared" si="0"/>
        <v>29.374235504603398</v>
      </c>
      <c r="F39" s="11">
        <v>110645</v>
      </c>
      <c r="G39" s="11">
        <v>31887.81</v>
      </c>
      <c r="H39" s="11">
        <f t="shared" si="1"/>
        <v>28.81992860047901</v>
      </c>
      <c r="I39" s="11">
        <v>5926</v>
      </c>
      <c r="J39" s="11">
        <v>4294.07</v>
      </c>
      <c r="K39" s="11">
        <f t="shared" si="2"/>
        <v>72.46152548093148</v>
      </c>
      <c r="L39" s="11">
        <v>37424</v>
      </c>
      <c r="M39" s="11">
        <v>6052.87</v>
      </c>
      <c r="N39" s="11">
        <f t="shared" si="3"/>
        <v>16.1737654980761</v>
      </c>
      <c r="O39" s="11"/>
      <c r="P39" s="11">
        <f t="shared" si="4"/>
        <v>179902.49</v>
      </c>
      <c r="Q39" s="11">
        <f t="shared" si="5"/>
        <v>50458.19</v>
      </c>
      <c r="R39" s="11">
        <f t="shared" si="6"/>
        <v>28.04752174358454</v>
      </c>
      <c r="S39" s="11">
        <v>20595</v>
      </c>
      <c r="T39" s="11">
        <v>19434.48</v>
      </c>
      <c r="U39" s="11">
        <f t="shared" si="7"/>
        <v>94.36504005826657</v>
      </c>
      <c r="V39" s="11">
        <f t="shared" si="8"/>
        <v>200497.49</v>
      </c>
      <c r="W39" s="11">
        <f t="shared" si="9"/>
        <v>69892.67</v>
      </c>
      <c r="X39" s="11">
        <f t="shared" si="10"/>
        <v>34.859623429699795</v>
      </c>
      <c r="Y39" s="12">
        <v>0</v>
      </c>
    </row>
    <row r="40" spans="1:25" ht="18.75" customHeight="1">
      <c r="A40" s="10"/>
      <c r="B40" s="13" t="s">
        <v>50</v>
      </c>
      <c r="C40" s="14">
        <f>SUM(C7:C39)</f>
        <v>3820646.758353401</v>
      </c>
      <c r="D40" s="14">
        <f>SUM(D7:D39)</f>
        <v>1154624.68</v>
      </c>
      <c r="E40" s="14">
        <f t="shared" si="0"/>
        <v>30.22066034960042</v>
      </c>
      <c r="F40" s="14">
        <f>SUM(F7:F39)</f>
        <v>2473902.37</v>
      </c>
      <c r="G40" s="14">
        <f>SUM(G7:G39)</f>
        <v>969681.3000000003</v>
      </c>
      <c r="H40" s="14">
        <f t="shared" si="1"/>
        <v>39.196425524261905</v>
      </c>
      <c r="I40" s="14">
        <f>SUM(I7:I39)</f>
        <v>744948.25</v>
      </c>
      <c r="J40" s="14">
        <f>SUM(J7:J39)</f>
        <v>189215.09999999998</v>
      </c>
      <c r="K40" s="14">
        <f t="shared" si="2"/>
        <v>25.39976434604685</v>
      </c>
      <c r="L40" s="14">
        <f>SUM(L7:L39)</f>
        <v>1656961.74</v>
      </c>
      <c r="M40" s="14">
        <f>SUM(M7:M39)</f>
        <v>439272.54000000004</v>
      </c>
      <c r="N40" s="14">
        <f t="shared" si="3"/>
        <v>26.510723174573723</v>
      </c>
      <c r="O40" s="14">
        <f>SUM(O7:O39)</f>
        <v>0</v>
      </c>
      <c r="P40" s="14">
        <f>SUM(P7:P39)</f>
        <v>6222556.748353402</v>
      </c>
      <c r="Q40" s="14">
        <f>SUM(Q7:Q39)</f>
        <v>1783112.32</v>
      </c>
      <c r="R40" s="14">
        <f t="shared" si="6"/>
        <v>28.655621669852074</v>
      </c>
      <c r="S40" s="14">
        <f>SUM(S7:S39)</f>
        <v>906756.1</v>
      </c>
      <c r="T40" s="14">
        <f>SUM(T7:T39)</f>
        <v>621599.72</v>
      </c>
      <c r="U40" s="14">
        <f t="shared" si="7"/>
        <v>68.55203069491344</v>
      </c>
      <c r="V40" s="14">
        <f>SUM(V7:V39)</f>
        <v>7129312.848353402</v>
      </c>
      <c r="W40" s="14">
        <f>SUM(W7:W39)</f>
        <v>2404712.0399999996</v>
      </c>
      <c r="X40" s="14">
        <f t="shared" si="10"/>
        <v>33.72992728963207</v>
      </c>
      <c r="Y40" s="15">
        <v>59.84</v>
      </c>
    </row>
  </sheetData>
  <sheetProtection password="CA2B" sheet="1" objects="1" scenarios="1"/>
  <mergeCells count="11">
    <mergeCell ref="Y4:Y5"/>
    <mergeCell ref="I4:K5"/>
    <mergeCell ref="L4:N5"/>
    <mergeCell ref="O4:O5"/>
    <mergeCell ref="P4:R5"/>
    <mergeCell ref="S4:U5"/>
    <mergeCell ref="V4:X5"/>
    <mergeCell ref="C4:E5"/>
    <mergeCell ref="F4:H5"/>
    <mergeCell ref="A4:A6"/>
    <mergeCell ref="B4:B6"/>
  </mergeCells>
  <printOptions horizontalCentered="1" verticalCentered="1"/>
  <pageMargins left="0" right="0" top="0.25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Z67"/>
  <sheetViews>
    <sheetView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0" customWidth="1"/>
    <col min="2" max="2" width="29.140625" style="0" bestFit="1" customWidth="1"/>
    <col min="3" max="4" width="8.7109375" style="0" customWidth="1"/>
    <col min="5" max="5" width="5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" width="8.7109375" style="0" customWidth="1"/>
    <col min="17" max="17" width="5.7109375" style="0" customWidth="1"/>
    <col min="18" max="19" width="8.7109375" style="0" customWidth="1"/>
    <col min="20" max="20" width="5.7109375" style="0" customWidth="1"/>
    <col min="21" max="22" width="8.7109375" style="0" customWidth="1"/>
    <col min="23" max="23" width="5.7109375" style="0" customWidth="1"/>
  </cols>
  <sheetData>
    <row r="1" spans="1:23" ht="15">
      <c r="A1" s="43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5">
      <c r="A2" s="44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s="16" customFormat="1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49" t="s">
        <v>2</v>
      </c>
    </row>
    <row r="4" spans="1:23" ht="15" customHeight="1">
      <c r="A4" s="54" t="s">
        <v>51</v>
      </c>
      <c r="B4" s="55" t="s">
        <v>52</v>
      </c>
      <c r="C4" s="17" t="s">
        <v>5</v>
      </c>
      <c r="D4" s="56"/>
      <c r="E4" s="57"/>
      <c r="F4" s="17" t="s">
        <v>6</v>
      </c>
      <c r="G4" s="56"/>
      <c r="H4" s="57"/>
      <c r="I4" s="17" t="s">
        <v>7</v>
      </c>
      <c r="J4" s="56"/>
      <c r="K4" s="57"/>
      <c r="L4" s="17" t="s">
        <v>8</v>
      </c>
      <c r="M4" s="56"/>
      <c r="N4" s="57"/>
      <c r="O4" s="17" t="s">
        <v>10</v>
      </c>
      <c r="P4" s="56"/>
      <c r="Q4" s="57"/>
      <c r="R4" s="17" t="s">
        <v>11</v>
      </c>
      <c r="S4" s="56"/>
      <c r="T4" s="57"/>
      <c r="U4" s="17" t="s">
        <v>12</v>
      </c>
      <c r="V4" s="56"/>
      <c r="W4" s="57"/>
    </row>
    <row r="5" spans="1:23" ht="75" customHeight="1">
      <c r="A5" s="54"/>
      <c r="B5" s="55"/>
      <c r="C5" s="58"/>
      <c r="D5" s="59"/>
      <c r="E5" s="60"/>
      <c r="F5" s="58"/>
      <c r="G5" s="59"/>
      <c r="H5" s="60"/>
      <c r="I5" s="58"/>
      <c r="J5" s="59"/>
      <c r="K5" s="60"/>
      <c r="L5" s="58"/>
      <c r="M5" s="59"/>
      <c r="N5" s="60"/>
      <c r="O5" s="58"/>
      <c r="P5" s="59"/>
      <c r="Q5" s="60"/>
      <c r="R5" s="58"/>
      <c r="S5" s="59"/>
      <c r="T5" s="60"/>
      <c r="U5" s="58"/>
      <c r="V5" s="59"/>
      <c r="W5" s="60"/>
    </row>
    <row r="6" spans="1:23" ht="12.75" customHeight="1">
      <c r="A6" s="54"/>
      <c r="B6" s="55"/>
      <c r="C6" s="18" t="s">
        <v>14</v>
      </c>
      <c r="D6" s="18" t="s">
        <v>15</v>
      </c>
      <c r="E6" s="18" t="s">
        <v>16</v>
      </c>
      <c r="F6" s="18" t="s">
        <v>14</v>
      </c>
      <c r="G6" s="18" t="s">
        <v>15</v>
      </c>
      <c r="H6" s="18" t="s">
        <v>16</v>
      </c>
      <c r="I6" s="18" t="s">
        <v>14</v>
      </c>
      <c r="J6" s="18" t="s">
        <v>15</v>
      </c>
      <c r="K6" s="18" t="s">
        <v>16</v>
      </c>
      <c r="L6" s="18" t="s">
        <v>14</v>
      </c>
      <c r="M6" s="18" t="s">
        <v>15</v>
      </c>
      <c r="N6" s="18" t="s">
        <v>16</v>
      </c>
      <c r="O6" s="18" t="s">
        <v>14</v>
      </c>
      <c r="P6" s="18" t="s">
        <v>15</v>
      </c>
      <c r="Q6" s="18" t="s">
        <v>16</v>
      </c>
      <c r="R6" s="18" t="s">
        <v>14</v>
      </c>
      <c r="S6" s="18" t="s">
        <v>15</v>
      </c>
      <c r="T6" s="18" t="s">
        <v>16</v>
      </c>
      <c r="U6" s="18" t="s">
        <v>14</v>
      </c>
      <c r="V6" s="18" t="s">
        <v>15</v>
      </c>
      <c r="W6" s="18" t="s">
        <v>16</v>
      </c>
    </row>
    <row r="7" spans="1:23" ht="12.75">
      <c r="A7" s="39">
        <v>1</v>
      </c>
      <c r="B7" s="61" t="s">
        <v>53</v>
      </c>
      <c r="C7" s="19">
        <v>20017.920023821396</v>
      </c>
      <c r="D7" s="19">
        <v>1044.38</v>
      </c>
      <c r="E7" s="19">
        <f aca="true" t="shared" si="0" ref="E7:E38">D7*100/C7</f>
        <v>5.217225359863483</v>
      </c>
      <c r="F7" s="19">
        <v>11912.076190550324</v>
      </c>
      <c r="G7" s="19">
        <v>891.99</v>
      </c>
      <c r="H7" s="19">
        <f aca="true" t="shared" si="1" ref="H7:H38">G7*100/F7</f>
        <v>7.488115301911876</v>
      </c>
      <c r="I7" s="19">
        <v>2348.923061225352</v>
      </c>
      <c r="J7" s="19">
        <v>499.24</v>
      </c>
      <c r="K7" s="19">
        <f aca="true" t="shared" si="2" ref="K7:K38">J7*100/I7</f>
        <v>21.253995426293944</v>
      </c>
      <c r="L7" s="19">
        <v>10106.684774582762</v>
      </c>
      <c r="M7" s="19">
        <v>1815.71</v>
      </c>
      <c r="N7" s="19">
        <f aca="true" t="shared" si="3" ref="N7:N38">M7*100/L7</f>
        <v>17.9654361494119</v>
      </c>
      <c r="O7" s="19">
        <f aca="true" t="shared" si="4" ref="O7:O28">C7+I7+L7</f>
        <v>32473.52785962951</v>
      </c>
      <c r="P7" s="19">
        <f aca="true" t="shared" si="5" ref="P7:P28">D7+J7+M7</f>
        <v>3359.33</v>
      </c>
      <c r="Q7" s="19">
        <f aca="true" t="shared" si="6" ref="Q7:Q48">P7*100/O7</f>
        <v>10.344826144301546</v>
      </c>
      <c r="R7" s="19">
        <v>4863.408666197875</v>
      </c>
      <c r="S7" s="19">
        <v>1397.35</v>
      </c>
      <c r="T7" s="19">
        <f aca="true" t="shared" si="7" ref="T7:T38">S7*100/R7</f>
        <v>28.73190586906658</v>
      </c>
      <c r="U7" s="19">
        <f aca="true" t="shared" si="8" ref="U7:U28">O7+R7</f>
        <v>37336.93652582738</v>
      </c>
      <c r="V7" s="19">
        <f aca="true" t="shared" si="9" ref="V7:V28">P7+S7</f>
        <v>4756.68</v>
      </c>
      <c r="W7" s="19">
        <f aca="true" t="shared" si="10" ref="W7:W48">V7*100/U7</f>
        <v>12.739877565235227</v>
      </c>
    </row>
    <row r="8" spans="1:23" ht="12.75">
      <c r="A8" s="39">
        <v>2</v>
      </c>
      <c r="B8" s="61" t="s">
        <v>54</v>
      </c>
      <c r="C8" s="19">
        <v>7373.173780399979</v>
      </c>
      <c r="D8" s="19">
        <v>772.39</v>
      </c>
      <c r="E8" s="19">
        <f t="shared" si="0"/>
        <v>10.47567876472999</v>
      </c>
      <c r="F8" s="19">
        <v>4321.205308632366</v>
      </c>
      <c r="G8" s="19">
        <v>568.52</v>
      </c>
      <c r="H8" s="19">
        <f t="shared" si="1"/>
        <v>13.156514430459518</v>
      </c>
      <c r="I8" s="19">
        <v>2026.6355133337656</v>
      </c>
      <c r="J8" s="19">
        <v>76.17</v>
      </c>
      <c r="K8" s="19">
        <f t="shared" si="2"/>
        <v>3.758445931636825</v>
      </c>
      <c r="L8" s="19">
        <v>8654.680696453815</v>
      </c>
      <c r="M8" s="19">
        <v>1012.97</v>
      </c>
      <c r="N8" s="19">
        <f t="shared" si="3"/>
        <v>11.704302394599678</v>
      </c>
      <c r="O8" s="19">
        <f t="shared" si="4"/>
        <v>18054.48999018756</v>
      </c>
      <c r="P8" s="19">
        <f t="shared" si="5"/>
        <v>1861.53</v>
      </c>
      <c r="Q8" s="19">
        <f t="shared" si="6"/>
        <v>10.310620798547749</v>
      </c>
      <c r="R8" s="19">
        <v>3038.8020012021425</v>
      </c>
      <c r="S8" s="19">
        <v>385.59</v>
      </c>
      <c r="T8" s="19">
        <f t="shared" si="7"/>
        <v>12.688881995189602</v>
      </c>
      <c r="U8" s="19">
        <f t="shared" si="8"/>
        <v>21093.291991389706</v>
      </c>
      <c r="V8" s="19">
        <f t="shared" si="9"/>
        <v>2247.12</v>
      </c>
      <c r="W8" s="19">
        <f t="shared" si="10"/>
        <v>10.653244647242714</v>
      </c>
    </row>
    <row r="9" spans="1:23" ht="12.75">
      <c r="A9" s="39">
        <v>3</v>
      </c>
      <c r="B9" s="61" t="s">
        <v>55</v>
      </c>
      <c r="C9" s="19">
        <v>109048.18620009301</v>
      </c>
      <c r="D9" s="19">
        <v>9560.35</v>
      </c>
      <c r="E9" s="19">
        <f t="shared" si="0"/>
        <v>8.767087590487447</v>
      </c>
      <c r="F9" s="19">
        <v>59290.28066630342</v>
      </c>
      <c r="G9" s="19">
        <v>7198.8</v>
      </c>
      <c r="H9" s="19">
        <f t="shared" si="1"/>
        <v>12.141619029459765</v>
      </c>
      <c r="I9" s="19">
        <v>31996.97188738598</v>
      </c>
      <c r="J9" s="19">
        <v>4019.84</v>
      </c>
      <c r="K9" s="19">
        <f t="shared" si="2"/>
        <v>12.563188835955827</v>
      </c>
      <c r="L9" s="19">
        <v>62068.285710792414</v>
      </c>
      <c r="M9" s="19">
        <v>23948.87</v>
      </c>
      <c r="N9" s="19">
        <f t="shared" si="3"/>
        <v>38.58471315220452</v>
      </c>
      <c r="O9" s="19">
        <f t="shared" si="4"/>
        <v>203113.4437982714</v>
      </c>
      <c r="P9" s="19">
        <f t="shared" si="5"/>
        <v>37529.06</v>
      </c>
      <c r="Q9" s="19">
        <f t="shared" si="6"/>
        <v>18.476896111944804</v>
      </c>
      <c r="R9" s="19">
        <v>32430.924241074903</v>
      </c>
      <c r="S9" s="19">
        <v>4820.88</v>
      </c>
      <c r="T9" s="19">
        <f t="shared" si="7"/>
        <v>14.86507126397029</v>
      </c>
      <c r="U9" s="19">
        <f t="shared" si="8"/>
        <v>235544.3680393463</v>
      </c>
      <c r="V9" s="19">
        <f t="shared" si="9"/>
        <v>42349.939999999995</v>
      </c>
      <c r="W9" s="19">
        <f t="shared" si="10"/>
        <v>17.979602039529844</v>
      </c>
    </row>
    <row r="10" spans="1:23" ht="12.75">
      <c r="A10" s="39">
        <v>4</v>
      </c>
      <c r="B10" s="61" t="s">
        <v>56</v>
      </c>
      <c r="C10" s="19">
        <v>239189.37411864166</v>
      </c>
      <c r="D10" s="19">
        <v>77606.23</v>
      </c>
      <c r="E10" s="19">
        <f t="shared" si="0"/>
        <v>32.44551740057905</v>
      </c>
      <c r="F10" s="19">
        <v>138267.728607457</v>
      </c>
      <c r="G10" s="19">
        <v>35753.59</v>
      </c>
      <c r="H10" s="19">
        <f t="shared" si="1"/>
        <v>25.85823196785468</v>
      </c>
      <c r="I10" s="19">
        <v>40469.266856275426</v>
      </c>
      <c r="J10" s="19">
        <v>13167.56</v>
      </c>
      <c r="K10" s="19">
        <f t="shared" si="2"/>
        <v>32.53718444360243</v>
      </c>
      <c r="L10" s="19">
        <v>118843.3476154923</v>
      </c>
      <c r="M10" s="19">
        <v>62555.81</v>
      </c>
      <c r="N10" s="19">
        <f t="shared" si="3"/>
        <v>52.63719951948349</v>
      </c>
      <c r="O10" s="19">
        <f t="shared" si="4"/>
        <v>398501.9885904094</v>
      </c>
      <c r="P10" s="19">
        <f t="shared" si="5"/>
        <v>153329.59999999998</v>
      </c>
      <c r="Q10" s="19">
        <f t="shared" si="6"/>
        <v>38.476495573425126</v>
      </c>
      <c r="R10" s="19">
        <v>50168.84748559803</v>
      </c>
      <c r="S10" s="19">
        <v>12251.02</v>
      </c>
      <c r="T10" s="19">
        <f t="shared" si="7"/>
        <v>24.41957631878408</v>
      </c>
      <c r="U10" s="19">
        <f t="shared" si="8"/>
        <v>448670.83607600746</v>
      </c>
      <c r="V10" s="19">
        <f t="shared" si="9"/>
        <v>165580.61999999997</v>
      </c>
      <c r="W10" s="19">
        <f t="shared" si="10"/>
        <v>36.90469865350233</v>
      </c>
    </row>
    <row r="11" spans="1:23" s="3" customFormat="1" ht="12.75">
      <c r="A11" s="39">
        <v>5</v>
      </c>
      <c r="B11" s="61" t="s">
        <v>57</v>
      </c>
      <c r="C11" s="19">
        <v>348755.9189220899</v>
      </c>
      <c r="D11" s="19">
        <v>99888.38</v>
      </c>
      <c r="E11" s="19">
        <f t="shared" si="0"/>
        <v>28.641343294969136</v>
      </c>
      <c r="F11" s="19">
        <v>215052.6361547443</v>
      </c>
      <c r="G11" s="19">
        <v>67235.89</v>
      </c>
      <c r="H11" s="19">
        <f t="shared" si="1"/>
        <v>31.264852736619986</v>
      </c>
      <c r="I11" s="19">
        <v>81975.33879661124</v>
      </c>
      <c r="J11" s="19">
        <v>47064.16</v>
      </c>
      <c r="K11" s="19">
        <f t="shared" si="2"/>
        <v>57.41258370004514</v>
      </c>
      <c r="L11" s="19">
        <v>177920.16726820442</v>
      </c>
      <c r="M11" s="19">
        <v>39894.37</v>
      </c>
      <c r="N11" s="19">
        <f t="shared" si="3"/>
        <v>22.42262392877674</v>
      </c>
      <c r="O11" s="19">
        <f t="shared" si="4"/>
        <v>608651.4249869055</v>
      </c>
      <c r="P11" s="19">
        <f t="shared" si="5"/>
        <v>186846.91</v>
      </c>
      <c r="Q11" s="19">
        <f t="shared" si="6"/>
        <v>30.698508592832063</v>
      </c>
      <c r="R11" s="19">
        <v>62806.08341117784</v>
      </c>
      <c r="S11" s="19">
        <v>54226.65</v>
      </c>
      <c r="T11" s="19">
        <f t="shared" si="7"/>
        <v>86.33980508701659</v>
      </c>
      <c r="U11" s="19">
        <f t="shared" si="8"/>
        <v>671457.5083980834</v>
      </c>
      <c r="V11" s="19">
        <f t="shared" si="9"/>
        <v>241073.56</v>
      </c>
      <c r="W11" s="19">
        <f t="shared" si="10"/>
        <v>35.903025431219994</v>
      </c>
    </row>
    <row r="12" spans="1:23" ht="12.75">
      <c r="A12" s="39">
        <v>6</v>
      </c>
      <c r="B12" s="61" t="s">
        <v>58</v>
      </c>
      <c r="C12" s="19">
        <v>38416.42407622037</v>
      </c>
      <c r="D12" s="19">
        <v>4437.81</v>
      </c>
      <c r="E12" s="19">
        <f t="shared" si="0"/>
        <v>11.551856026982453</v>
      </c>
      <c r="F12" s="19">
        <v>17964.260583793883</v>
      </c>
      <c r="G12" s="19">
        <v>2797.1</v>
      </c>
      <c r="H12" s="19">
        <f t="shared" si="1"/>
        <v>15.57035975376215</v>
      </c>
      <c r="I12" s="19">
        <v>25834.85097886951</v>
      </c>
      <c r="J12" s="19">
        <v>453.81</v>
      </c>
      <c r="K12" s="19">
        <f t="shared" si="2"/>
        <v>1.7565806761230174</v>
      </c>
      <c r="L12" s="19">
        <v>32994.68523169687</v>
      </c>
      <c r="M12" s="19">
        <v>1390.43</v>
      </c>
      <c r="N12" s="19">
        <f t="shared" si="3"/>
        <v>4.214102938809858</v>
      </c>
      <c r="O12" s="19">
        <f t="shared" si="4"/>
        <v>97245.96028678675</v>
      </c>
      <c r="P12" s="19">
        <f t="shared" si="5"/>
        <v>6282.050000000001</v>
      </c>
      <c r="Q12" s="19">
        <f t="shared" si="6"/>
        <v>6.459959860002094</v>
      </c>
      <c r="R12" s="19">
        <v>19042.74078143607</v>
      </c>
      <c r="S12" s="19">
        <v>8810.12</v>
      </c>
      <c r="T12" s="19">
        <f t="shared" si="7"/>
        <v>46.2649788763002</v>
      </c>
      <c r="U12" s="19">
        <f t="shared" si="8"/>
        <v>116288.70106822281</v>
      </c>
      <c r="V12" s="19">
        <f t="shared" si="9"/>
        <v>15092.170000000002</v>
      </c>
      <c r="W12" s="19">
        <f t="shared" si="10"/>
        <v>12.978191226975625</v>
      </c>
    </row>
    <row r="13" spans="1:23" ht="12.75">
      <c r="A13" s="39">
        <v>7</v>
      </c>
      <c r="B13" s="61" t="s">
        <v>59</v>
      </c>
      <c r="C13" s="19">
        <v>192148.95768719557</v>
      </c>
      <c r="D13" s="19">
        <v>34546.64</v>
      </c>
      <c r="E13" s="19">
        <f t="shared" si="0"/>
        <v>17.979093103507438</v>
      </c>
      <c r="F13" s="19">
        <v>105255.61405931346</v>
      </c>
      <c r="G13" s="19">
        <v>27959.01</v>
      </c>
      <c r="H13" s="19">
        <f t="shared" si="1"/>
        <v>26.56296317291407</v>
      </c>
      <c r="I13" s="19">
        <v>41193.037295850234</v>
      </c>
      <c r="J13" s="19">
        <v>622.18</v>
      </c>
      <c r="K13" s="19">
        <f t="shared" si="2"/>
        <v>1.510400885303687</v>
      </c>
      <c r="L13" s="19">
        <v>74944.75963909105</v>
      </c>
      <c r="M13" s="19">
        <v>5942.97</v>
      </c>
      <c r="N13" s="19">
        <f t="shared" si="3"/>
        <v>7.929800600628196</v>
      </c>
      <c r="O13" s="19">
        <f t="shared" si="4"/>
        <v>308286.7546221368</v>
      </c>
      <c r="P13" s="19">
        <f t="shared" si="5"/>
        <v>41111.79</v>
      </c>
      <c r="Q13" s="19">
        <f t="shared" si="6"/>
        <v>13.335568065644015</v>
      </c>
      <c r="R13" s="19">
        <v>27245.24193814853</v>
      </c>
      <c r="S13" s="19">
        <v>9171.44</v>
      </c>
      <c r="T13" s="19">
        <f t="shared" si="7"/>
        <v>33.66253829134927</v>
      </c>
      <c r="U13" s="19">
        <f t="shared" si="8"/>
        <v>335531.99656028533</v>
      </c>
      <c r="V13" s="19">
        <f t="shared" si="9"/>
        <v>50283.23</v>
      </c>
      <c r="W13" s="19">
        <f t="shared" si="10"/>
        <v>14.986120702490311</v>
      </c>
    </row>
    <row r="14" spans="1:23" ht="12.75">
      <c r="A14" s="39">
        <v>8</v>
      </c>
      <c r="B14" s="61" t="s">
        <v>60</v>
      </c>
      <c r="C14" s="19">
        <v>7415.876871754259</v>
      </c>
      <c r="D14" s="19">
        <v>2019.79</v>
      </c>
      <c r="E14" s="19">
        <f t="shared" si="0"/>
        <v>27.236023937951515</v>
      </c>
      <c r="F14" s="19">
        <v>3174.72</v>
      </c>
      <c r="G14" s="19">
        <v>1557.59</v>
      </c>
      <c r="H14" s="19">
        <f t="shared" si="1"/>
        <v>49.0622795081141</v>
      </c>
      <c r="I14" s="19">
        <v>3208.2838402383613</v>
      </c>
      <c r="J14" s="19">
        <v>2244.96</v>
      </c>
      <c r="K14" s="19">
        <f t="shared" si="2"/>
        <v>69.9738586668569</v>
      </c>
      <c r="L14" s="19">
        <v>15209.303131641154</v>
      </c>
      <c r="M14" s="19">
        <v>2822.89</v>
      </c>
      <c r="N14" s="19">
        <f t="shared" si="3"/>
        <v>18.560284949067203</v>
      </c>
      <c r="O14" s="19">
        <f t="shared" si="4"/>
        <v>25833.463843633774</v>
      </c>
      <c r="P14" s="19">
        <f t="shared" si="5"/>
        <v>7087.639999999999</v>
      </c>
      <c r="Q14" s="19">
        <f t="shared" si="6"/>
        <v>27.4358872000304</v>
      </c>
      <c r="R14" s="19">
        <v>7218.387345086076</v>
      </c>
      <c r="S14" s="19">
        <v>4675.36</v>
      </c>
      <c r="T14" s="19">
        <f t="shared" si="7"/>
        <v>64.77014569165169</v>
      </c>
      <c r="U14" s="19">
        <f t="shared" si="8"/>
        <v>33051.85118871985</v>
      </c>
      <c r="V14" s="19">
        <f t="shared" si="9"/>
        <v>11763</v>
      </c>
      <c r="W14" s="19">
        <f t="shared" si="10"/>
        <v>35.58953455537327</v>
      </c>
    </row>
    <row r="15" spans="1:23" ht="12.75">
      <c r="A15" s="39">
        <v>9</v>
      </c>
      <c r="B15" s="61" t="s">
        <v>61</v>
      </c>
      <c r="C15" s="19">
        <v>68277.22930991238</v>
      </c>
      <c r="D15" s="19">
        <v>10042.8</v>
      </c>
      <c r="E15" s="19">
        <f t="shared" si="0"/>
        <v>14.708856966669561</v>
      </c>
      <c r="F15" s="19">
        <v>33173.23298279754</v>
      </c>
      <c r="G15" s="19">
        <v>6606.38</v>
      </c>
      <c r="H15" s="19">
        <f t="shared" si="1"/>
        <v>19.91479095035999</v>
      </c>
      <c r="I15" s="19">
        <v>16138.157454388882</v>
      </c>
      <c r="J15" s="19">
        <v>947.7</v>
      </c>
      <c r="K15" s="19">
        <f t="shared" si="2"/>
        <v>5.87241760825841</v>
      </c>
      <c r="L15" s="19">
        <v>31867.438725663123</v>
      </c>
      <c r="M15" s="19">
        <v>2407.29</v>
      </c>
      <c r="N15" s="19">
        <f t="shared" si="3"/>
        <v>7.554074303628891</v>
      </c>
      <c r="O15" s="19">
        <f t="shared" si="4"/>
        <v>116282.8254899644</v>
      </c>
      <c r="P15" s="19">
        <f t="shared" si="5"/>
        <v>13397.79</v>
      </c>
      <c r="Q15" s="19">
        <f t="shared" si="6"/>
        <v>11.521727257269196</v>
      </c>
      <c r="R15" s="19">
        <v>16981.8534092231</v>
      </c>
      <c r="S15" s="19">
        <v>971.17</v>
      </c>
      <c r="T15" s="19">
        <f t="shared" si="7"/>
        <v>5.718869292986259</v>
      </c>
      <c r="U15" s="19">
        <f t="shared" si="8"/>
        <v>133264.67889918748</v>
      </c>
      <c r="V15" s="19">
        <f t="shared" si="9"/>
        <v>14368.960000000001</v>
      </c>
      <c r="W15" s="19">
        <f t="shared" si="10"/>
        <v>10.782271880810878</v>
      </c>
    </row>
    <row r="16" spans="1:23" ht="12.75">
      <c r="A16" s="39">
        <v>10</v>
      </c>
      <c r="B16" s="62" t="s">
        <v>62</v>
      </c>
      <c r="C16" s="19">
        <v>102754.43932485313</v>
      </c>
      <c r="D16" s="19">
        <v>8042.15</v>
      </c>
      <c r="E16" s="19">
        <f t="shared" si="0"/>
        <v>7.826571827787544</v>
      </c>
      <c r="F16" s="19">
        <v>52232.02832178719</v>
      </c>
      <c r="G16" s="19">
        <v>6394.63</v>
      </c>
      <c r="H16" s="19">
        <f t="shared" si="1"/>
        <v>12.242737273391796</v>
      </c>
      <c r="I16" s="19">
        <v>29621.158829931752</v>
      </c>
      <c r="J16" s="19">
        <v>6570.57</v>
      </c>
      <c r="K16" s="19">
        <f t="shared" si="2"/>
        <v>22.182015355052666</v>
      </c>
      <c r="L16" s="19">
        <v>71756.0739445065</v>
      </c>
      <c r="M16" s="19">
        <v>7215.39</v>
      </c>
      <c r="N16" s="19">
        <f t="shared" si="3"/>
        <v>10.055441446782773</v>
      </c>
      <c r="O16" s="19">
        <f t="shared" si="4"/>
        <v>204131.67209929138</v>
      </c>
      <c r="P16" s="19">
        <f t="shared" si="5"/>
        <v>21828.11</v>
      </c>
      <c r="Q16" s="19">
        <f t="shared" si="6"/>
        <v>10.693152010915103</v>
      </c>
      <c r="R16" s="19">
        <v>15902.721956350455</v>
      </c>
      <c r="S16" s="19">
        <v>4734.1</v>
      </c>
      <c r="T16" s="19">
        <f t="shared" si="7"/>
        <v>29.76911759505124</v>
      </c>
      <c r="U16" s="19">
        <f t="shared" si="8"/>
        <v>220034.39405564184</v>
      </c>
      <c r="V16" s="19">
        <f t="shared" si="9"/>
        <v>26562.21</v>
      </c>
      <c r="W16" s="19">
        <f t="shared" si="10"/>
        <v>12.0718445468498</v>
      </c>
    </row>
    <row r="17" spans="1:23" ht="12.75">
      <c r="A17" s="39">
        <v>11</v>
      </c>
      <c r="B17" s="62" t="s">
        <v>63</v>
      </c>
      <c r="C17" s="19">
        <v>11443.003411128875</v>
      </c>
      <c r="D17" s="19">
        <v>3708.01</v>
      </c>
      <c r="E17" s="19">
        <f t="shared" si="0"/>
        <v>32.40416756665283</v>
      </c>
      <c r="F17" s="19">
        <v>4780.900389195921</v>
      </c>
      <c r="G17" s="19">
        <v>3415.89</v>
      </c>
      <c r="H17" s="19">
        <f t="shared" si="1"/>
        <v>71.44867539427032</v>
      </c>
      <c r="I17" s="19">
        <v>3385.597521265241</v>
      </c>
      <c r="J17" s="19">
        <v>3199.9</v>
      </c>
      <c r="K17" s="19">
        <f t="shared" si="2"/>
        <v>94.51507392420811</v>
      </c>
      <c r="L17" s="19">
        <v>13970.497259988408</v>
      </c>
      <c r="M17" s="19">
        <v>2428.05</v>
      </c>
      <c r="N17" s="19">
        <f t="shared" si="3"/>
        <v>17.3798394918551</v>
      </c>
      <c r="O17" s="19">
        <f t="shared" si="4"/>
        <v>28799.098192382524</v>
      </c>
      <c r="P17" s="19">
        <f t="shared" si="5"/>
        <v>9335.96</v>
      </c>
      <c r="Q17" s="19">
        <f t="shared" si="6"/>
        <v>32.4175428606629</v>
      </c>
      <c r="R17" s="19">
        <v>4262.612060656476</v>
      </c>
      <c r="S17" s="19">
        <v>762.3</v>
      </c>
      <c r="T17" s="19">
        <f t="shared" si="7"/>
        <v>17.883400815100206</v>
      </c>
      <c r="U17" s="19">
        <f t="shared" si="8"/>
        <v>33061.710253039</v>
      </c>
      <c r="V17" s="19">
        <f t="shared" si="9"/>
        <v>10098.259999999998</v>
      </c>
      <c r="W17" s="19">
        <f t="shared" si="10"/>
        <v>30.543670979851314</v>
      </c>
    </row>
    <row r="18" spans="1:23" ht="12.75">
      <c r="A18" s="39">
        <v>12</v>
      </c>
      <c r="B18" s="62" t="s">
        <v>64</v>
      </c>
      <c r="C18" s="19">
        <v>15689.328301882566</v>
      </c>
      <c r="D18" s="19">
        <v>3215.1</v>
      </c>
      <c r="E18" s="19">
        <f t="shared" si="0"/>
        <v>20.492273079748223</v>
      </c>
      <c r="F18" s="19">
        <v>8608.583949560209</v>
      </c>
      <c r="G18" s="19">
        <v>2166.55</v>
      </c>
      <c r="H18" s="19">
        <f t="shared" si="1"/>
        <v>25.167321509488026</v>
      </c>
      <c r="I18" s="19">
        <v>11661.980198728215</v>
      </c>
      <c r="J18" s="19">
        <v>354.96</v>
      </c>
      <c r="K18" s="19">
        <f t="shared" si="2"/>
        <v>3.043736946481094</v>
      </c>
      <c r="L18" s="19">
        <v>14571.401338944073</v>
      </c>
      <c r="M18" s="19">
        <v>1514.22</v>
      </c>
      <c r="N18" s="19">
        <f t="shared" si="3"/>
        <v>10.39172530340674</v>
      </c>
      <c r="O18" s="19">
        <f t="shared" si="4"/>
        <v>41922.70983955485</v>
      </c>
      <c r="P18" s="19">
        <f t="shared" si="5"/>
        <v>5084.28</v>
      </c>
      <c r="Q18" s="19">
        <f t="shared" si="6"/>
        <v>12.127746558985287</v>
      </c>
      <c r="R18" s="19">
        <v>6013.186444351667</v>
      </c>
      <c r="S18" s="19">
        <v>2356.23</v>
      </c>
      <c r="T18" s="19">
        <f t="shared" si="7"/>
        <v>39.1843828859367</v>
      </c>
      <c r="U18" s="19">
        <f t="shared" si="8"/>
        <v>47935.89628390652</v>
      </c>
      <c r="V18" s="19">
        <f t="shared" si="9"/>
        <v>7440.51</v>
      </c>
      <c r="W18" s="19">
        <f t="shared" si="10"/>
        <v>15.521791761089895</v>
      </c>
    </row>
    <row r="19" spans="1:23" ht="12.75">
      <c r="A19" s="39">
        <v>13</v>
      </c>
      <c r="B19" s="62" t="s">
        <v>65</v>
      </c>
      <c r="C19" s="19">
        <v>7749.886945123367</v>
      </c>
      <c r="D19" s="19">
        <v>770.12</v>
      </c>
      <c r="E19" s="19">
        <f t="shared" si="0"/>
        <v>9.93717721888317</v>
      </c>
      <c r="F19" s="19">
        <v>4156</v>
      </c>
      <c r="G19" s="19">
        <v>419.02</v>
      </c>
      <c r="H19" s="19">
        <f t="shared" si="1"/>
        <v>10.082290664100096</v>
      </c>
      <c r="I19" s="19">
        <v>4769.1404295043585</v>
      </c>
      <c r="J19" s="19">
        <v>532.77</v>
      </c>
      <c r="K19" s="19">
        <f t="shared" si="2"/>
        <v>11.171195477994534</v>
      </c>
      <c r="L19" s="19">
        <v>12485.437343562844</v>
      </c>
      <c r="M19" s="19">
        <v>1669.74</v>
      </c>
      <c r="N19" s="19">
        <f t="shared" si="3"/>
        <v>13.373500295212912</v>
      </c>
      <c r="O19" s="19">
        <f t="shared" si="4"/>
        <v>25004.464718190568</v>
      </c>
      <c r="P19" s="19">
        <f t="shared" si="5"/>
        <v>2972.63</v>
      </c>
      <c r="Q19" s="19">
        <f t="shared" si="6"/>
        <v>11.888396866330169</v>
      </c>
      <c r="R19" s="19">
        <v>11488.99232603178</v>
      </c>
      <c r="S19" s="19">
        <v>1645.28</v>
      </c>
      <c r="T19" s="19">
        <f t="shared" si="7"/>
        <v>14.320490024805062</v>
      </c>
      <c r="U19" s="19">
        <f t="shared" si="8"/>
        <v>36493.45704422235</v>
      </c>
      <c r="V19" s="19">
        <f t="shared" si="9"/>
        <v>4617.91</v>
      </c>
      <c r="W19" s="19">
        <f t="shared" si="10"/>
        <v>12.654076577080845</v>
      </c>
    </row>
    <row r="20" spans="1:23" ht="12.75">
      <c r="A20" s="39">
        <v>14</v>
      </c>
      <c r="B20" s="62" t="s">
        <v>66</v>
      </c>
      <c r="C20" s="19">
        <v>770</v>
      </c>
      <c r="D20" s="19">
        <v>14.5</v>
      </c>
      <c r="E20" s="19">
        <f t="shared" si="0"/>
        <v>1.8831168831168832</v>
      </c>
      <c r="F20" s="19">
        <v>495</v>
      </c>
      <c r="G20" s="19">
        <v>14.5</v>
      </c>
      <c r="H20" s="19">
        <f t="shared" si="1"/>
        <v>2.9292929292929295</v>
      </c>
      <c r="I20" s="19">
        <v>234.47999511737714</v>
      </c>
      <c r="J20" s="19">
        <v>0</v>
      </c>
      <c r="K20" s="19">
        <f t="shared" si="2"/>
        <v>0</v>
      </c>
      <c r="L20" s="19">
        <v>508.0605058618984</v>
      </c>
      <c r="M20" s="19">
        <v>40.5</v>
      </c>
      <c r="N20" s="19">
        <f t="shared" si="3"/>
        <v>7.971491492198128</v>
      </c>
      <c r="O20" s="19">
        <f t="shared" si="4"/>
        <v>1512.5405009792755</v>
      </c>
      <c r="P20" s="19">
        <f t="shared" si="5"/>
        <v>55</v>
      </c>
      <c r="Q20" s="19">
        <f t="shared" si="6"/>
        <v>3.6362662662183878</v>
      </c>
      <c r="R20" s="19">
        <v>140</v>
      </c>
      <c r="S20" s="19">
        <v>30.39</v>
      </c>
      <c r="T20" s="19">
        <f t="shared" si="7"/>
        <v>21.707142857142856</v>
      </c>
      <c r="U20" s="19">
        <f t="shared" si="8"/>
        <v>1652.5405009792755</v>
      </c>
      <c r="V20" s="19">
        <f t="shared" si="9"/>
        <v>85.39</v>
      </c>
      <c r="W20" s="19">
        <f t="shared" si="10"/>
        <v>5.167195596682739</v>
      </c>
    </row>
    <row r="21" spans="1:23" ht="12.75">
      <c r="A21" s="39">
        <v>15</v>
      </c>
      <c r="B21" s="62" t="s">
        <v>67</v>
      </c>
      <c r="C21" s="19">
        <v>17816.34752879384</v>
      </c>
      <c r="D21" s="19">
        <v>1633.18</v>
      </c>
      <c r="E21" s="19">
        <f t="shared" si="0"/>
        <v>9.166749791788359</v>
      </c>
      <c r="F21" s="19">
        <v>9501.13625749202</v>
      </c>
      <c r="G21" s="19">
        <v>608.84</v>
      </c>
      <c r="H21" s="19">
        <f t="shared" si="1"/>
        <v>6.408075660633807</v>
      </c>
      <c r="I21" s="19">
        <v>18071.12872740641</v>
      </c>
      <c r="J21" s="19">
        <v>3614.04</v>
      </c>
      <c r="K21" s="19">
        <f t="shared" si="2"/>
        <v>19.99897214233774</v>
      </c>
      <c r="L21" s="19">
        <v>26440.129577491403</v>
      </c>
      <c r="M21" s="19">
        <v>2350.58</v>
      </c>
      <c r="N21" s="19">
        <f t="shared" si="3"/>
        <v>8.890198488289782</v>
      </c>
      <c r="O21" s="19">
        <f t="shared" si="4"/>
        <v>62327.605833691654</v>
      </c>
      <c r="P21" s="19">
        <f t="shared" si="5"/>
        <v>7597.8</v>
      </c>
      <c r="Q21" s="19">
        <f t="shared" si="6"/>
        <v>12.190104045185308</v>
      </c>
      <c r="R21" s="19">
        <v>5688.206375372421</v>
      </c>
      <c r="S21" s="19">
        <v>2487.83</v>
      </c>
      <c r="T21" s="19">
        <f t="shared" si="7"/>
        <v>43.73663393739148</v>
      </c>
      <c r="U21" s="19">
        <f t="shared" si="8"/>
        <v>68015.81220906407</v>
      </c>
      <c r="V21" s="19">
        <f t="shared" si="9"/>
        <v>10085.630000000001</v>
      </c>
      <c r="W21" s="19">
        <f t="shared" si="10"/>
        <v>14.828360747937888</v>
      </c>
    </row>
    <row r="22" spans="1:23" ht="12.75">
      <c r="A22" s="39">
        <v>16</v>
      </c>
      <c r="B22" s="62" t="s">
        <v>68</v>
      </c>
      <c r="C22" s="19">
        <v>133374.25775700936</v>
      </c>
      <c r="D22" s="19">
        <v>39498.64</v>
      </c>
      <c r="E22" s="19">
        <f t="shared" si="0"/>
        <v>29.614890207645175</v>
      </c>
      <c r="F22" s="19">
        <v>95877.16</v>
      </c>
      <c r="G22" s="19">
        <v>33003.19</v>
      </c>
      <c r="H22" s="19">
        <f t="shared" si="1"/>
        <v>34.422369206597274</v>
      </c>
      <c r="I22" s="19">
        <v>28498.174799198176</v>
      </c>
      <c r="J22" s="19">
        <v>11338.19</v>
      </c>
      <c r="K22" s="19">
        <f t="shared" si="2"/>
        <v>39.78567076625206</v>
      </c>
      <c r="L22" s="19">
        <v>55248.74621508775</v>
      </c>
      <c r="M22" s="19">
        <v>29241.78</v>
      </c>
      <c r="N22" s="19">
        <f t="shared" si="3"/>
        <v>52.92749972308771</v>
      </c>
      <c r="O22" s="19">
        <f t="shared" si="4"/>
        <v>217121.17877129526</v>
      </c>
      <c r="P22" s="19">
        <f t="shared" si="5"/>
        <v>80078.61</v>
      </c>
      <c r="Q22" s="19">
        <f t="shared" si="6"/>
        <v>36.881989335711395</v>
      </c>
      <c r="R22" s="19">
        <v>12201.81764694385</v>
      </c>
      <c r="S22" s="19">
        <v>7507.77</v>
      </c>
      <c r="T22" s="19">
        <f t="shared" si="7"/>
        <v>61.52993117284004</v>
      </c>
      <c r="U22" s="19">
        <f t="shared" si="8"/>
        <v>229322.9964182391</v>
      </c>
      <c r="V22" s="19">
        <f t="shared" si="9"/>
        <v>87586.38</v>
      </c>
      <c r="W22" s="19">
        <f t="shared" si="10"/>
        <v>38.19345698774144</v>
      </c>
    </row>
    <row r="23" spans="1:23" ht="12.75">
      <c r="A23" s="39">
        <v>17</v>
      </c>
      <c r="B23" s="62" t="s">
        <v>69</v>
      </c>
      <c r="C23" s="19">
        <v>440278.4370144635</v>
      </c>
      <c r="D23" s="19">
        <v>132251.53</v>
      </c>
      <c r="E23" s="19">
        <f t="shared" si="0"/>
        <v>30.038157420744962</v>
      </c>
      <c r="F23" s="19">
        <v>284566.32993150153</v>
      </c>
      <c r="G23" s="19">
        <v>112201.83</v>
      </c>
      <c r="H23" s="19">
        <f t="shared" si="1"/>
        <v>39.42906036248502</v>
      </c>
      <c r="I23" s="19">
        <v>125015.13394782874</v>
      </c>
      <c r="J23" s="19">
        <v>54716.11</v>
      </c>
      <c r="K23" s="19">
        <f t="shared" si="2"/>
        <v>43.76758898873324</v>
      </c>
      <c r="L23" s="19">
        <v>276054.69035129744</v>
      </c>
      <c r="M23" s="19">
        <v>115558.85</v>
      </c>
      <c r="N23" s="19">
        <f t="shared" si="3"/>
        <v>41.86085367828523</v>
      </c>
      <c r="O23" s="19">
        <f t="shared" si="4"/>
        <v>841348.2613135898</v>
      </c>
      <c r="P23" s="19">
        <f t="shared" si="5"/>
        <v>302526.49</v>
      </c>
      <c r="Q23" s="19">
        <f t="shared" si="6"/>
        <v>35.95734417132663</v>
      </c>
      <c r="R23" s="19">
        <v>93809.62372738137</v>
      </c>
      <c r="S23" s="19">
        <v>155929.05</v>
      </c>
      <c r="T23" s="19">
        <f t="shared" si="7"/>
        <v>166.21860722215757</v>
      </c>
      <c r="U23" s="19">
        <f t="shared" si="8"/>
        <v>935157.8850409711</v>
      </c>
      <c r="V23" s="19">
        <f t="shared" si="9"/>
        <v>458455.54</v>
      </c>
      <c r="W23" s="19">
        <f t="shared" si="10"/>
        <v>49.024399765384445</v>
      </c>
    </row>
    <row r="24" spans="1:23" ht="12.75">
      <c r="A24" s="39">
        <v>18</v>
      </c>
      <c r="B24" s="62" t="s">
        <v>70</v>
      </c>
      <c r="C24" s="19">
        <v>24959.03800530794</v>
      </c>
      <c r="D24" s="19">
        <v>1930.09</v>
      </c>
      <c r="E24" s="19">
        <f t="shared" si="0"/>
        <v>7.733030414030924</v>
      </c>
      <c r="F24" s="19">
        <v>10206.01143224099</v>
      </c>
      <c r="G24" s="19">
        <v>1518.85</v>
      </c>
      <c r="H24" s="19">
        <f t="shared" si="1"/>
        <v>14.881915526783784</v>
      </c>
      <c r="I24" s="19">
        <v>8500.641309495348</v>
      </c>
      <c r="J24" s="19">
        <v>256.69</v>
      </c>
      <c r="K24" s="19">
        <f t="shared" si="2"/>
        <v>3.0196545255153078</v>
      </c>
      <c r="L24" s="19">
        <v>28613.207908369488</v>
      </c>
      <c r="M24" s="19">
        <v>3412.28</v>
      </c>
      <c r="N24" s="19">
        <f t="shared" si="3"/>
        <v>11.925541557337558</v>
      </c>
      <c r="O24" s="19">
        <f t="shared" si="4"/>
        <v>62072.88722317277</v>
      </c>
      <c r="P24" s="19">
        <f t="shared" si="5"/>
        <v>5599.0599999999995</v>
      </c>
      <c r="Q24" s="19">
        <f t="shared" si="6"/>
        <v>9.020137858046635</v>
      </c>
      <c r="R24" s="19">
        <v>7514.974113439147</v>
      </c>
      <c r="S24" s="19">
        <v>1874.29</v>
      </c>
      <c r="T24" s="19">
        <f t="shared" si="7"/>
        <v>24.940737941441178</v>
      </c>
      <c r="U24" s="19">
        <f t="shared" si="8"/>
        <v>69587.86133661192</v>
      </c>
      <c r="V24" s="19">
        <f t="shared" si="9"/>
        <v>7473.349999999999</v>
      </c>
      <c r="W24" s="19">
        <f t="shared" si="10"/>
        <v>10.739444863594453</v>
      </c>
    </row>
    <row r="25" spans="1:23" ht="12.75">
      <c r="A25" s="39">
        <v>19</v>
      </c>
      <c r="B25" s="62" t="s">
        <v>71</v>
      </c>
      <c r="C25" s="19">
        <v>23126.594864558963</v>
      </c>
      <c r="D25" s="19">
        <v>1355.91</v>
      </c>
      <c r="E25" s="19">
        <f t="shared" si="0"/>
        <v>5.862990241066161</v>
      </c>
      <c r="F25" s="19">
        <v>10091.420444461743</v>
      </c>
      <c r="G25" s="19">
        <v>904.5</v>
      </c>
      <c r="H25" s="19">
        <f t="shared" si="1"/>
        <v>8.963059313383352</v>
      </c>
      <c r="I25" s="19">
        <v>5118.575633300229</v>
      </c>
      <c r="J25" s="19">
        <v>66.18</v>
      </c>
      <c r="K25" s="19">
        <f t="shared" si="2"/>
        <v>1.2929378159316187</v>
      </c>
      <c r="L25" s="19">
        <v>16272.587977113237</v>
      </c>
      <c r="M25" s="19">
        <v>1605.53</v>
      </c>
      <c r="N25" s="19">
        <f t="shared" si="3"/>
        <v>9.866469932490858</v>
      </c>
      <c r="O25" s="19">
        <f t="shared" si="4"/>
        <v>44517.75847497243</v>
      </c>
      <c r="P25" s="19">
        <f t="shared" si="5"/>
        <v>3027.62</v>
      </c>
      <c r="Q25" s="19">
        <f t="shared" si="6"/>
        <v>6.800926425130113</v>
      </c>
      <c r="R25" s="19">
        <v>5088.990299478319</v>
      </c>
      <c r="S25" s="19">
        <v>184.54</v>
      </c>
      <c r="T25" s="19">
        <f t="shared" si="7"/>
        <v>3.62625961418943</v>
      </c>
      <c r="U25" s="19">
        <f t="shared" si="8"/>
        <v>49606.748774450745</v>
      </c>
      <c r="V25" s="19">
        <f t="shared" si="9"/>
        <v>3212.16</v>
      </c>
      <c r="W25" s="19">
        <f t="shared" si="10"/>
        <v>6.47524798410973</v>
      </c>
    </row>
    <row r="26" spans="1:23" ht="12.75">
      <c r="A26" s="39">
        <v>20</v>
      </c>
      <c r="B26" s="62" t="s">
        <v>72</v>
      </c>
      <c r="C26" s="19">
        <v>129152.16503655384</v>
      </c>
      <c r="D26" s="19">
        <v>9027.45</v>
      </c>
      <c r="E26" s="19">
        <f t="shared" si="0"/>
        <v>6.989778295582555</v>
      </c>
      <c r="F26" s="19">
        <v>65514.78050828987</v>
      </c>
      <c r="G26" s="19">
        <v>7639.97</v>
      </c>
      <c r="H26" s="19">
        <f t="shared" si="1"/>
        <v>11.661444853704854</v>
      </c>
      <c r="I26" s="19">
        <v>22277.296934909093</v>
      </c>
      <c r="J26" s="19">
        <v>2787.14</v>
      </c>
      <c r="K26" s="19">
        <f t="shared" si="2"/>
        <v>12.511122907521516</v>
      </c>
      <c r="L26" s="19">
        <v>63257.92901686934</v>
      </c>
      <c r="M26" s="19">
        <v>2870.96</v>
      </c>
      <c r="N26" s="19">
        <f t="shared" si="3"/>
        <v>4.538498247760191</v>
      </c>
      <c r="O26" s="19">
        <f t="shared" si="4"/>
        <v>214687.39098833228</v>
      </c>
      <c r="P26" s="19">
        <f t="shared" si="5"/>
        <v>14685.55</v>
      </c>
      <c r="Q26" s="19">
        <f t="shared" si="6"/>
        <v>6.8404343321672405</v>
      </c>
      <c r="R26" s="19">
        <v>25616.820651776503</v>
      </c>
      <c r="S26" s="19">
        <v>1747.98</v>
      </c>
      <c r="T26" s="19">
        <f t="shared" si="7"/>
        <v>6.823563406877267</v>
      </c>
      <c r="U26" s="19">
        <f t="shared" si="8"/>
        <v>240304.21164010878</v>
      </c>
      <c r="V26" s="19">
        <f t="shared" si="9"/>
        <v>16433.53</v>
      </c>
      <c r="W26" s="19">
        <f t="shared" si="10"/>
        <v>6.838635864032067</v>
      </c>
    </row>
    <row r="27" spans="1:23" ht="12.75">
      <c r="A27" s="39">
        <v>21</v>
      </c>
      <c r="B27" s="62" t="s">
        <v>73</v>
      </c>
      <c r="C27" s="19">
        <v>1342.83</v>
      </c>
      <c r="D27" s="19">
        <v>142.93</v>
      </c>
      <c r="E27" s="19">
        <f t="shared" si="0"/>
        <v>10.64393854769405</v>
      </c>
      <c r="F27" s="19">
        <v>541.55</v>
      </c>
      <c r="G27" s="19">
        <v>86.25</v>
      </c>
      <c r="H27" s="19">
        <f t="shared" si="1"/>
        <v>15.926507247714893</v>
      </c>
      <c r="I27" s="19">
        <v>1266.13</v>
      </c>
      <c r="J27" s="19">
        <v>578.5</v>
      </c>
      <c r="K27" s="19">
        <f t="shared" si="2"/>
        <v>45.69041093726552</v>
      </c>
      <c r="L27" s="19">
        <v>2489.75</v>
      </c>
      <c r="M27" s="19">
        <v>528.62</v>
      </c>
      <c r="N27" s="19">
        <f t="shared" si="3"/>
        <v>21.231850587408374</v>
      </c>
      <c r="O27" s="19">
        <f t="shared" si="4"/>
        <v>5098.71</v>
      </c>
      <c r="P27" s="19">
        <f t="shared" si="5"/>
        <v>1250.0500000000002</v>
      </c>
      <c r="Q27" s="19">
        <f t="shared" si="6"/>
        <v>24.516985668924104</v>
      </c>
      <c r="R27" s="19">
        <v>528.97</v>
      </c>
      <c r="S27" s="19">
        <v>52.95</v>
      </c>
      <c r="T27" s="19">
        <f t="shared" si="7"/>
        <v>10.010019471803693</v>
      </c>
      <c r="U27" s="19">
        <f t="shared" si="8"/>
        <v>5627.68</v>
      </c>
      <c r="V27" s="19">
        <f t="shared" si="9"/>
        <v>1303.0000000000002</v>
      </c>
      <c r="W27" s="19">
        <f t="shared" si="10"/>
        <v>23.153413129389023</v>
      </c>
    </row>
    <row r="28" spans="1:23" ht="12.75">
      <c r="A28" s="39">
        <v>22</v>
      </c>
      <c r="B28" s="62" t="s">
        <v>74</v>
      </c>
      <c r="C28" s="19">
        <v>7044.862275966428</v>
      </c>
      <c r="D28" s="19">
        <v>1787.91</v>
      </c>
      <c r="E28" s="19">
        <f t="shared" si="0"/>
        <v>25.378920551782272</v>
      </c>
      <c r="F28" s="19">
        <v>2846.4</v>
      </c>
      <c r="G28" s="19">
        <v>1685.05</v>
      </c>
      <c r="H28" s="19">
        <f t="shared" si="1"/>
        <v>59.19933951658235</v>
      </c>
      <c r="I28" s="19">
        <v>2419.454214052284</v>
      </c>
      <c r="J28" s="19">
        <v>278.69</v>
      </c>
      <c r="K28" s="19">
        <f t="shared" si="2"/>
        <v>11.51871353387709</v>
      </c>
      <c r="L28" s="19">
        <v>14127.451115759482</v>
      </c>
      <c r="M28" s="19">
        <v>2387.83</v>
      </c>
      <c r="N28" s="19">
        <f t="shared" si="3"/>
        <v>16.90205813089895</v>
      </c>
      <c r="O28" s="19">
        <f t="shared" si="4"/>
        <v>23591.767605778194</v>
      </c>
      <c r="P28" s="19">
        <f t="shared" si="5"/>
        <v>4454.43</v>
      </c>
      <c r="Q28" s="19">
        <f t="shared" si="6"/>
        <v>18.88128975511357</v>
      </c>
      <c r="R28" s="19">
        <v>4450.669296364367</v>
      </c>
      <c r="S28" s="19">
        <v>212.12</v>
      </c>
      <c r="T28" s="19">
        <f t="shared" si="7"/>
        <v>4.76602474538549</v>
      </c>
      <c r="U28" s="19">
        <f t="shared" si="8"/>
        <v>28042.43690214256</v>
      </c>
      <c r="V28" s="19">
        <f t="shared" si="9"/>
        <v>4666.55</v>
      </c>
      <c r="W28" s="19">
        <f t="shared" si="10"/>
        <v>16.64102879605109</v>
      </c>
    </row>
    <row r="29" spans="1:23" ht="12.75">
      <c r="A29" s="63"/>
      <c r="B29" s="64" t="s">
        <v>75</v>
      </c>
      <c r="C29" s="22">
        <f>SUM(C7:C28)</f>
        <v>1946144.2514557703</v>
      </c>
      <c r="D29" s="22">
        <f>SUM(D7:D28)</f>
        <v>443296.29</v>
      </c>
      <c r="E29" s="22">
        <f t="shared" si="0"/>
        <v>22.778182535462207</v>
      </c>
      <c r="F29" s="22">
        <f>SUM(F7:F28)</f>
        <v>1137829.0557881214</v>
      </c>
      <c r="G29" s="22">
        <f>SUM(G7:G28)</f>
        <v>320627.93999999994</v>
      </c>
      <c r="H29" s="22">
        <f t="shared" si="1"/>
        <v>28.178920055606756</v>
      </c>
      <c r="I29" s="22">
        <f>SUM(I7:I28)</f>
        <v>506030.3582249159</v>
      </c>
      <c r="J29" s="22">
        <f>SUM(J7:J28)</f>
        <v>153389.36000000002</v>
      </c>
      <c r="K29" s="22">
        <f t="shared" si="2"/>
        <v>30.31228413608791</v>
      </c>
      <c r="L29" s="22">
        <f>SUM(L7:L28)</f>
        <v>1128405.31534847</v>
      </c>
      <c r="M29" s="22">
        <f>SUM(M7:M28)</f>
        <v>312615.64000000013</v>
      </c>
      <c r="N29" s="22">
        <f t="shared" si="3"/>
        <v>27.704197751271614</v>
      </c>
      <c r="O29" s="22">
        <f>SUM(O7:O28)</f>
        <v>3580579.9250291563</v>
      </c>
      <c r="P29" s="22">
        <f>SUM(P7:P28)</f>
        <v>909301.2900000002</v>
      </c>
      <c r="Q29" s="22">
        <f t="shared" si="6"/>
        <v>25.395363573474647</v>
      </c>
      <c r="R29" s="22">
        <f>SUM(R7:R28)</f>
        <v>416503.8741772909</v>
      </c>
      <c r="S29" s="22">
        <f>SUM(S7:S28)</f>
        <v>276234.41</v>
      </c>
      <c r="T29" s="22">
        <f t="shared" si="7"/>
        <v>66.32217060300783</v>
      </c>
      <c r="U29" s="22">
        <f>SUM(U7:U28)</f>
        <v>3997083.799206447</v>
      </c>
      <c r="V29" s="22">
        <f>SUM(V7:V28)</f>
        <v>1185535.7</v>
      </c>
      <c r="W29" s="22">
        <f t="shared" si="10"/>
        <v>29.660016140651543</v>
      </c>
    </row>
    <row r="30" spans="1:23" ht="12.75">
      <c r="A30" s="65">
        <v>23</v>
      </c>
      <c r="B30" s="66" t="s">
        <v>76</v>
      </c>
      <c r="C30" s="19">
        <v>55914.01446121513</v>
      </c>
      <c r="D30" s="19">
        <v>3437.92</v>
      </c>
      <c r="E30" s="19">
        <f t="shared" si="0"/>
        <v>6.1485837372394725</v>
      </c>
      <c r="F30" s="19">
        <v>20363.43</v>
      </c>
      <c r="G30" s="19">
        <v>1972.89</v>
      </c>
      <c r="H30" s="19">
        <f t="shared" si="1"/>
        <v>9.688397288668952</v>
      </c>
      <c r="I30" s="19">
        <v>8670.74142857143</v>
      </c>
      <c r="J30" s="19">
        <v>2427.96</v>
      </c>
      <c r="K30" s="19">
        <f t="shared" si="2"/>
        <v>28.001757635160214</v>
      </c>
      <c r="L30" s="19">
        <v>22121.46628430056</v>
      </c>
      <c r="M30" s="19">
        <v>2539.4</v>
      </c>
      <c r="N30" s="19">
        <f t="shared" si="3"/>
        <v>11.479347559353211</v>
      </c>
      <c r="O30" s="19">
        <f aca="true" t="shared" si="11" ref="O30:P36">C30+I30+L30</f>
        <v>86706.22217408712</v>
      </c>
      <c r="P30" s="19">
        <f t="shared" si="11"/>
        <v>8405.28</v>
      </c>
      <c r="Q30" s="19">
        <f t="shared" si="6"/>
        <v>9.693975575506032</v>
      </c>
      <c r="R30" s="19">
        <v>22372</v>
      </c>
      <c r="S30" s="19">
        <v>2831.16</v>
      </c>
      <c r="T30" s="19">
        <f t="shared" si="7"/>
        <v>12.654925800107277</v>
      </c>
      <c r="U30" s="19">
        <f aca="true" t="shared" si="12" ref="U30:V36">O30+R30</f>
        <v>109078.22217408712</v>
      </c>
      <c r="V30" s="19">
        <f t="shared" si="12"/>
        <v>11236.44</v>
      </c>
      <c r="W30" s="19">
        <f t="shared" si="10"/>
        <v>10.30126800386132</v>
      </c>
    </row>
    <row r="31" spans="1:23" ht="12.75">
      <c r="A31" s="65">
        <v>24</v>
      </c>
      <c r="B31" s="66" t="s">
        <v>77</v>
      </c>
      <c r="C31" s="19">
        <v>10600.578067097233</v>
      </c>
      <c r="D31" s="19">
        <v>11000.34</v>
      </c>
      <c r="E31" s="19">
        <f t="shared" si="0"/>
        <v>103.77113333228095</v>
      </c>
      <c r="F31" s="19">
        <v>5251.5</v>
      </c>
      <c r="G31" s="19">
        <v>10591.98</v>
      </c>
      <c r="H31" s="19">
        <f t="shared" si="1"/>
        <v>201.69437303627535</v>
      </c>
      <c r="I31" s="19">
        <v>4657.741985285551</v>
      </c>
      <c r="J31" s="19">
        <v>1725.64</v>
      </c>
      <c r="K31" s="19">
        <f t="shared" si="2"/>
        <v>37.04885340260441</v>
      </c>
      <c r="L31" s="19">
        <v>14173.591894099593</v>
      </c>
      <c r="M31" s="19">
        <v>17485.03</v>
      </c>
      <c r="N31" s="19">
        <f t="shared" si="3"/>
        <v>123.36343624567704</v>
      </c>
      <c r="O31" s="19">
        <f t="shared" si="11"/>
        <v>29431.911946482374</v>
      </c>
      <c r="P31" s="19">
        <f t="shared" si="11"/>
        <v>30211.01</v>
      </c>
      <c r="Q31" s="19">
        <f t="shared" si="6"/>
        <v>102.64712008833915</v>
      </c>
      <c r="R31" s="19">
        <v>13461.929277448882</v>
      </c>
      <c r="S31" s="19">
        <v>4014.14</v>
      </c>
      <c r="T31" s="19">
        <f t="shared" si="7"/>
        <v>29.818460023589605</v>
      </c>
      <c r="U31" s="19">
        <f t="shared" si="12"/>
        <v>42893.84122393126</v>
      </c>
      <c r="V31" s="19">
        <f t="shared" si="12"/>
        <v>34225.15</v>
      </c>
      <c r="W31" s="19">
        <f t="shared" si="10"/>
        <v>79.79035922971889</v>
      </c>
    </row>
    <row r="32" spans="1:23" ht="12.75">
      <c r="A32" s="65">
        <v>25</v>
      </c>
      <c r="B32" s="66" t="s">
        <v>78</v>
      </c>
      <c r="C32" s="19">
        <v>46120.71927978882</v>
      </c>
      <c r="D32" s="19">
        <v>23255.02</v>
      </c>
      <c r="E32" s="19">
        <f t="shared" si="0"/>
        <v>50.42206705174022</v>
      </c>
      <c r="F32" s="19">
        <v>15357.05</v>
      </c>
      <c r="G32" s="19">
        <v>3098.04</v>
      </c>
      <c r="H32" s="19">
        <f t="shared" si="1"/>
        <v>20.17340569966237</v>
      </c>
      <c r="I32" s="19">
        <v>36803.301246685805</v>
      </c>
      <c r="J32" s="19">
        <v>12285.65</v>
      </c>
      <c r="K32" s="19">
        <f t="shared" si="2"/>
        <v>33.38192385963295</v>
      </c>
      <c r="L32" s="19">
        <v>40874.124840040524</v>
      </c>
      <c r="M32" s="19">
        <v>6556.47</v>
      </c>
      <c r="N32" s="19">
        <f t="shared" si="3"/>
        <v>16.040637018305638</v>
      </c>
      <c r="O32" s="19">
        <f t="shared" si="11"/>
        <v>123798.14536651515</v>
      </c>
      <c r="P32" s="19">
        <f t="shared" si="11"/>
        <v>42097.14</v>
      </c>
      <c r="Q32" s="19">
        <f t="shared" si="6"/>
        <v>34.00466127773382</v>
      </c>
      <c r="R32" s="19">
        <v>109274.90826565879</v>
      </c>
      <c r="S32" s="19">
        <v>72171.73</v>
      </c>
      <c r="T32" s="19">
        <f t="shared" si="7"/>
        <v>66.04602204244632</v>
      </c>
      <c r="U32" s="19">
        <f t="shared" si="12"/>
        <v>233073.05363217392</v>
      </c>
      <c r="V32" s="19">
        <f t="shared" si="12"/>
        <v>114268.87</v>
      </c>
      <c r="W32" s="19">
        <f t="shared" si="10"/>
        <v>49.02706178138221</v>
      </c>
    </row>
    <row r="33" spans="1:23" ht="12.75">
      <c r="A33" s="65">
        <v>26</v>
      </c>
      <c r="B33" s="66" t="s">
        <v>79</v>
      </c>
      <c r="C33" s="19">
        <v>99933.07635616846</v>
      </c>
      <c r="D33" s="19">
        <v>13560.43</v>
      </c>
      <c r="E33" s="19">
        <f t="shared" si="0"/>
        <v>13.569511211352767</v>
      </c>
      <c r="F33" s="19">
        <v>34263.22848602787</v>
      </c>
      <c r="G33" s="19">
        <v>12380.26</v>
      </c>
      <c r="H33" s="19">
        <f t="shared" si="1"/>
        <v>36.132788844018364</v>
      </c>
      <c r="I33" s="19">
        <v>46898.478586775906</v>
      </c>
      <c r="J33" s="19">
        <v>1806.49</v>
      </c>
      <c r="K33" s="19">
        <f t="shared" si="2"/>
        <v>3.8519159990605347</v>
      </c>
      <c r="L33" s="19">
        <v>104095.97804330556</v>
      </c>
      <c r="M33" s="19">
        <v>10237</v>
      </c>
      <c r="N33" s="19">
        <f t="shared" si="3"/>
        <v>9.83419358982462</v>
      </c>
      <c r="O33" s="19">
        <f t="shared" si="11"/>
        <v>250927.53298624995</v>
      </c>
      <c r="P33" s="19">
        <f t="shared" si="11"/>
        <v>25603.92</v>
      </c>
      <c r="Q33" s="19">
        <f t="shared" si="6"/>
        <v>10.203710886283258</v>
      </c>
      <c r="R33" s="19">
        <v>31183.60090788841</v>
      </c>
      <c r="S33" s="19">
        <v>133668.67</v>
      </c>
      <c r="T33" s="19">
        <f t="shared" si="7"/>
        <v>428.65052818895686</v>
      </c>
      <c r="U33" s="19">
        <f t="shared" si="12"/>
        <v>282111.1338941384</v>
      </c>
      <c r="V33" s="19">
        <f t="shared" si="12"/>
        <v>159272.59000000003</v>
      </c>
      <c r="W33" s="19">
        <f t="shared" si="10"/>
        <v>56.45739244724979</v>
      </c>
    </row>
    <row r="34" spans="1:23" ht="12.75">
      <c r="A34" s="65">
        <v>27</v>
      </c>
      <c r="B34" s="66" t="s">
        <v>80</v>
      </c>
      <c r="C34" s="19">
        <v>2020.1446900701376</v>
      </c>
      <c r="D34" s="19">
        <v>1</v>
      </c>
      <c r="E34" s="19">
        <f t="shared" si="0"/>
        <v>0.04950140477142164</v>
      </c>
      <c r="F34" s="19">
        <v>1120</v>
      </c>
      <c r="G34" s="19">
        <v>1</v>
      </c>
      <c r="H34" s="19">
        <f t="shared" si="1"/>
        <v>0.08928571428571429</v>
      </c>
      <c r="I34" s="19">
        <v>168</v>
      </c>
      <c r="J34" s="19">
        <v>89.5</v>
      </c>
      <c r="K34" s="19">
        <f t="shared" si="2"/>
        <v>53.273809523809526</v>
      </c>
      <c r="L34" s="19">
        <v>1627.1284105083298</v>
      </c>
      <c r="M34" s="19">
        <v>489.74</v>
      </c>
      <c r="N34" s="19">
        <f t="shared" si="3"/>
        <v>30.09842350715275</v>
      </c>
      <c r="O34" s="19">
        <f t="shared" si="11"/>
        <v>3815.273100578467</v>
      </c>
      <c r="P34" s="19">
        <f t="shared" si="11"/>
        <v>580.24</v>
      </c>
      <c r="Q34" s="19">
        <f t="shared" si="6"/>
        <v>15.208347730389857</v>
      </c>
      <c r="R34" s="19">
        <v>501.40882347192513</v>
      </c>
      <c r="S34" s="19">
        <v>1609.32</v>
      </c>
      <c r="T34" s="19">
        <f t="shared" si="7"/>
        <v>320.9596490258231</v>
      </c>
      <c r="U34" s="19">
        <f t="shared" si="12"/>
        <v>4316.681924050392</v>
      </c>
      <c r="V34" s="19">
        <f t="shared" si="12"/>
        <v>2189.56</v>
      </c>
      <c r="W34" s="19">
        <f t="shared" si="10"/>
        <v>50.723218400708824</v>
      </c>
    </row>
    <row r="35" spans="1:23" ht="12.75">
      <c r="A35" s="65">
        <v>28</v>
      </c>
      <c r="B35" s="66" t="s">
        <v>81</v>
      </c>
      <c r="C35" s="19">
        <v>3392</v>
      </c>
      <c r="D35" s="19">
        <v>501.63</v>
      </c>
      <c r="E35" s="19">
        <f t="shared" si="0"/>
        <v>14.788620283018869</v>
      </c>
      <c r="F35" s="19">
        <v>1040</v>
      </c>
      <c r="G35" s="19">
        <v>489.21</v>
      </c>
      <c r="H35" s="19">
        <f t="shared" si="1"/>
        <v>47.03942307692308</v>
      </c>
      <c r="I35" s="19">
        <v>625</v>
      </c>
      <c r="J35" s="19">
        <v>2293.13</v>
      </c>
      <c r="K35" s="19">
        <f t="shared" si="2"/>
        <v>366.9008</v>
      </c>
      <c r="L35" s="19">
        <v>2150.99</v>
      </c>
      <c r="M35" s="19">
        <v>1382.67</v>
      </c>
      <c r="N35" s="19">
        <f t="shared" si="3"/>
        <v>64.28063356872883</v>
      </c>
      <c r="O35" s="19">
        <f t="shared" si="11"/>
        <v>6167.99</v>
      </c>
      <c r="P35" s="19">
        <f t="shared" si="11"/>
        <v>4177.43</v>
      </c>
      <c r="Q35" s="19">
        <f t="shared" si="6"/>
        <v>67.72757413679335</v>
      </c>
      <c r="R35" s="19">
        <v>846</v>
      </c>
      <c r="S35" s="19">
        <v>1609.47</v>
      </c>
      <c r="T35" s="19">
        <f t="shared" si="7"/>
        <v>190.24468085106383</v>
      </c>
      <c r="U35" s="19">
        <f t="shared" si="12"/>
        <v>7013.99</v>
      </c>
      <c r="V35" s="19">
        <f t="shared" si="12"/>
        <v>5786.900000000001</v>
      </c>
      <c r="W35" s="19">
        <f t="shared" si="10"/>
        <v>82.50510764914122</v>
      </c>
    </row>
    <row r="36" spans="1:23" ht="12.75">
      <c r="A36" s="65">
        <v>29</v>
      </c>
      <c r="B36" s="66" t="s">
        <v>82</v>
      </c>
      <c r="C36" s="19">
        <v>19050</v>
      </c>
      <c r="D36" s="19">
        <v>1072.52</v>
      </c>
      <c r="E36" s="19">
        <f t="shared" si="0"/>
        <v>5.63002624671916</v>
      </c>
      <c r="F36" s="19">
        <v>3353</v>
      </c>
      <c r="G36" s="19">
        <v>671.5</v>
      </c>
      <c r="H36" s="19">
        <f t="shared" si="1"/>
        <v>20.026841634357293</v>
      </c>
      <c r="I36" s="19">
        <v>3095</v>
      </c>
      <c r="J36" s="19">
        <v>396.76</v>
      </c>
      <c r="K36" s="19">
        <f t="shared" si="2"/>
        <v>12.819386106623586</v>
      </c>
      <c r="L36" s="19">
        <v>6123</v>
      </c>
      <c r="M36" s="19">
        <v>141.18</v>
      </c>
      <c r="N36" s="19">
        <f t="shared" si="3"/>
        <v>2.305732484076433</v>
      </c>
      <c r="O36" s="19">
        <f t="shared" si="11"/>
        <v>28268</v>
      </c>
      <c r="P36" s="19">
        <f t="shared" si="11"/>
        <v>1610.46</v>
      </c>
      <c r="Q36" s="19">
        <f t="shared" si="6"/>
        <v>5.697113343710202</v>
      </c>
      <c r="R36" s="19">
        <v>3160.7</v>
      </c>
      <c r="S36" s="19">
        <v>260.08</v>
      </c>
      <c r="T36" s="19">
        <f t="shared" si="7"/>
        <v>8.228556965229222</v>
      </c>
      <c r="U36" s="19">
        <f t="shared" si="12"/>
        <v>31428.7</v>
      </c>
      <c r="V36" s="19">
        <f t="shared" si="12"/>
        <v>1870.54</v>
      </c>
      <c r="W36" s="19">
        <f t="shared" si="10"/>
        <v>5.95169383397977</v>
      </c>
    </row>
    <row r="37" spans="1:23" ht="12.75">
      <c r="A37" s="63"/>
      <c r="B37" s="64" t="s">
        <v>83</v>
      </c>
      <c r="C37" s="22">
        <f>SUM(C30:C36)</f>
        <v>237030.53285433978</v>
      </c>
      <c r="D37" s="22">
        <f>SUM(D30:D36)</f>
        <v>52828.85999999999</v>
      </c>
      <c r="E37" s="22">
        <f t="shared" si="0"/>
        <v>22.287786878690618</v>
      </c>
      <c r="F37" s="22">
        <f>SUM(F30:F36)</f>
        <v>80748.20848602787</v>
      </c>
      <c r="G37" s="22">
        <f>SUM(G30:G36)</f>
        <v>29204.879999999997</v>
      </c>
      <c r="H37" s="22">
        <f t="shared" si="1"/>
        <v>36.167836472871606</v>
      </c>
      <c r="I37" s="22">
        <f>SUM(I30:I36)</f>
        <v>100918.26324731868</v>
      </c>
      <c r="J37" s="22">
        <f>SUM(J30:J36)</f>
        <v>21025.13</v>
      </c>
      <c r="K37" s="22">
        <f t="shared" si="2"/>
        <v>20.833820681667966</v>
      </c>
      <c r="L37" s="22">
        <f>SUM(L30:L36)</f>
        <v>191166.27947225457</v>
      </c>
      <c r="M37" s="22">
        <f>SUM(M30:M36)</f>
        <v>38831.49</v>
      </c>
      <c r="N37" s="22">
        <f t="shared" si="3"/>
        <v>20.31293913717451</v>
      </c>
      <c r="O37" s="22">
        <f>SUM(O30:O36)</f>
        <v>529115.075573913</v>
      </c>
      <c r="P37" s="22">
        <f>SUM(P30:P36)</f>
        <v>112685.48</v>
      </c>
      <c r="Q37" s="22">
        <f t="shared" si="6"/>
        <v>21.29697020591861</v>
      </c>
      <c r="R37" s="22">
        <f>SUM(R30:R36)</f>
        <v>180800.54727446803</v>
      </c>
      <c r="S37" s="22">
        <f>SUM(S30:S36)</f>
        <v>216164.57</v>
      </c>
      <c r="T37" s="22">
        <f t="shared" si="7"/>
        <v>119.5596878763021</v>
      </c>
      <c r="U37" s="22">
        <f>SUM(U30:U36)</f>
        <v>709915.622848381</v>
      </c>
      <c r="V37" s="22">
        <f>SUM(V30:V36)</f>
        <v>328850.05000000005</v>
      </c>
      <c r="W37" s="22">
        <f t="shared" si="10"/>
        <v>46.322413455357015</v>
      </c>
    </row>
    <row r="38" spans="1:23" ht="12.75">
      <c r="A38" s="67" t="s">
        <v>84</v>
      </c>
      <c r="B38" s="68" t="s">
        <v>85</v>
      </c>
      <c r="C38" s="69">
        <f>C29+C37+C60</f>
        <v>2194523.5843101097</v>
      </c>
      <c r="D38" s="69">
        <f>D29+D37+D60</f>
        <v>499584.17</v>
      </c>
      <c r="E38" s="69">
        <f t="shared" si="0"/>
        <v>22.765039918996987</v>
      </c>
      <c r="F38" s="69">
        <f>F29+F37+F60</f>
        <v>1220865.2642741492</v>
      </c>
      <c r="G38" s="69">
        <f>G29+G37+G60</f>
        <v>352948.04999999993</v>
      </c>
      <c r="H38" s="69">
        <f t="shared" si="1"/>
        <v>28.909664344479566</v>
      </c>
      <c r="I38" s="69">
        <f>I29+I37+I60</f>
        <v>624874.5704737937</v>
      </c>
      <c r="J38" s="69">
        <f>J29+J37+J60</f>
        <v>178242.08000000002</v>
      </c>
      <c r="K38" s="69">
        <f t="shared" si="2"/>
        <v>28.52445729466202</v>
      </c>
      <c r="L38" s="69">
        <f>L29+L37+L60</f>
        <v>1327751.2625930433</v>
      </c>
      <c r="M38" s="69">
        <f>M29+M37+M60</f>
        <v>362757.6900000001</v>
      </c>
      <c r="N38" s="69">
        <f t="shared" si="3"/>
        <v>27.321208438661124</v>
      </c>
      <c r="O38" s="69">
        <f>O29+O37+O60</f>
        <v>4147149.4173769476</v>
      </c>
      <c r="P38" s="69">
        <f>P29+P37+P60</f>
        <v>1040583.9400000002</v>
      </c>
      <c r="Q38" s="69">
        <f t="shared" si="6"/>
        <v>25.09154687409755</v>
      </c>
      <c r="R38" s="69">
        <f>R29+R37+R60</f>
        <v>600051.3937603459</v>
      </c>
      <c r="S38" s="69">
        <f>S29+S37+S60</f>
        <v>526081.4199999999</v>
      </c>
      <c r="T38" s="69">
        <f t="shared" si="7"/>
        <v>87.67272694813725</v>
      </c>
      <c r="U38" s="69">
        <f>U29+U37+U60</f>
        <v>4747200.811137293</v>
      </c>
      <c r="V38" s="69">
        <f>V29+V37+V60</f>
        <v>1566665.36</v>
      </c>
      <c r="W38" s="69">
        <f t="shared" si="10"/>
        <v>33.00187673385302</v>
      </c>
    </row>
    <row r="39" spans="1:23" ht="12.75">
      <c r="A39" s="65">
        <v>30</v>
      </c>
      <c r="B39" s="66" t="s">
        <v>86</v>
      </c>
      <c r="C39" s="70">
        <v>115742.94181282657</v>
      </c>
      <c r="D39" s="70"/>
      <c r="E39" s="70"/>
      <c r="F39" s="70">
        <v>88023.58</v>
      </c>
      <c r="G39" s="70"/>
      <c r="H39" s="70"/>
      <c r="I39" s="70">
        <v>13053.674921263742</v>
      </c>
      <c r="J39" s="70"/>
      <c r="K39" s="70"/>
      <c r="L39" s="70">
        <v>17617.65129958146</v>
      </c>
      <c r="M39" s="70"/>
      <c r="N39" s="70"/>
      <c r="O39" s="70">
        <f aca="true" t="shared" si="13" ref="O39:P41">C39+I39+L39</f>
        <v>146414.26803367177</v>
      </c>
      <c r="P39" s="70">
        <f t="shared" si="13"/>
        <v>0</v>
      </c>
      <c r="Q39" s="70">
        <f t="shared" si="6"/>
        <v>0</v>
      </c>
      <c r="R39" s="70">
        <v>5420.662058679813</v>
      </c>
      <c r="S39" s="70"/>
      <c r="T39" s="70"/>
      <c r="U39" s="70">
        <f aca="true" t="shared" si="14" ref="U39:V41">O39+R39</f>
        <v>151834.9300923516</v>
      </c>
      <c r="V39" s="70">
        <f t="shared" si="14"/>
        <v>0</v>
      </c>
      <c r="W39" s="70">
        <f t="shared" si="10"/>
        <v>0</v>
      </c>
    </row>
    <row r="40" spans="1:23" ht="12.75">
      <c r="A40" s="65">
        <v>31</v>
      </c>
      <c r="B40" s="66" t="s">
        <v>87</v>
      </c>
      <c r="C40" s="70">
        <v>41335.01</v>
      </c>
      <c r="D40" s="70"/>
      <c r="E40" s="70"/>
      <c r="F40" s="70">
        <v>31933</v>
      </c>
      <c r="G40" s="70"/>
      <c r="H40" s="70"/>
      <c r="I40" s="70">
        <v>1729.54</v>
      </c>
      <c r="J40" s="70"/>
      <c r="K40" s="70"/>
      <c r="L40" s="70">
        <v>5633.61</v>
      </c>
      <c r="M40" s="70"/>
      <c r="N40" s="70"/>
      <c r="O40" s="70">
        <f t="shared" si="13"/>
        <v>48698.16</v>
      </c>
      <c r="P40" s="70">
        <f t="shared" si="13"/>
        <v>0</v>
      </c>
      <c r="Q40" s="70">
        <f t="shared" si="6"/>
        <v>0</v>
      </c>
      <c r="R40" s="70">
        <v>2708.83</v>
      </c>
      <c r="S40" s="70"/>
      <c r="T40" s="70"/>
      <c r="U40" s="70">
        <f t="shared" si="14"/>
        <v>51406.990000000005</v>
      </c>
      <c r="V40" s="70">
        <f t="shared" si="14"/>
        <v>0</v>
      </c>
      <c r="W40" s="70">
        <f t="shared" si="10"/>
        <v>0</v>
      </c>
    </row>
    <row r="41" spans="1:23" ht="12.75">
      <c r="A41" s="65">
        <v>32</v>
      </c>
      <c r="B41" s="66" t="s">
        <v>88</v>
      </c>
      <c r="C41" s="70">
        <v>35116.63438036674</v>
      </c>
      <c r="D41" s="70"/>
      <c r="E41" s="70"/>
      <c r="F41" s="70">
        <v>22722.702660543317</v>
      </c>
      <c r="G41" s="70"/>
      <c r="H41" s="70"/>
      <c r="I41" s="70">
        <v>4723.774097874444</v>
      </c>
      <c r="J41" s="70"/>
      <c r="K41" s="70"/>
      <c r="L41" s="70">
        <v>19976.090313894136</v>
      </c>
      <c r="M41" s="70"/>
      <c r="N41" s="70"/>
      <c r="O41" s="70">
        <f t="shared" si="13"/>
        <v>59816.49879213532</v>
      </c>
      <c r="P41" s="70">
        <f t="shared" si="13"/>
        <v>0</v>
      </c>
      <c r="Q41" s="70">
        <f t="shared" si="6"/>
        <v>0</v>
      </c>
      <c r="R41" s="70">
        <v>6790.278473434555</v>
      </c>
      <c r="S41" s="70"/>
      <c r="T41" s="70"/>
      <c r="U41" s="70">
        <f t="shared" si="14"/>
        <v>66606.77726556986</v>
      </c>
      <c r="V41" s="70">
        <f t="shared" si="14"/>
        <v>0</v>
      </c>
      <c r="W41" s="70">
        <f t="shared" si="10"/>
        <v>0</v>
      </c>
    </row>
    <row r="42" spans="1:23" ht="12.75">
      <c r="A42" s="71" t="s">
        <v>89</v>
      </c>
      <c r="B42" s="64" t="s">
        <v>90</v>
      </c>
      <c r="C42" s="22">
        <f>SUM(C39:C41)</f>
        <v>192194.5861931933</v>
      </c>
      <c r="D42" s="22">
        <v>42668.16</v>
      </c>
      <c r="E42" s="22">
        <f>D42*100/C42</f>
        <v>22.200500464206687</v>
      </c>
      <c r="F42" s="22">
        <f>SUM(F39:F41)</f>
        <v>142679.2826605433</v>
      </c>
      <c r="G42" s="22">
        <v>41424.07</v>
      </c>
      <c r="H42" s="22">
        <f>G42*100/F42</f>
        <v>29.032995700261857</v>
      </c>
      <c r="I42" s="22">
        <f>SUM(I39:I41)</f>
        <v>19506.989019138186</v>
      </c>
      <c r="J42" s="22">
        <v>184.37</v>
      </c>
      <c r="K42" s="22">
        <f>J42*100/I42</f>
        <v>0.9451484276692612</v>
      </c>
      <c r="L42" s="22">
        <f>SUM(L39:L41)</f>
        <v>43227.35161347559</v>
      </c>
      <c r="M42" s="22">
        <v>4081.28</v>
      </c>
      <c r="N42" s="22">
        <f>M42*100/L42</f>
        <v>9.441429668172665</v>
      </c>
      <c r="O42" s="22">
        <f>SUM(O39:O41)</f>
        <v>254928.92682580708</v>
      </c>
      <c r="P42" s="22">
        <v>46933.81</v>
      </c>
      <c r="Q42" s="22">
        <f t="shared" si="6"/>
        <v>18.410547043203877</v>
      </c>
      <c r="R42" s="22">
        <f>SUM(R39:R41)</f>
        <v>14919.770532114368</v>
      </c>
      <c r="S42" s="22">
        <v>2559.33</v>
      </c>
      <c r="T42" s="22">
        <f>S42*100/R42</f>
        <v>17.15395015286004</v>
      </c>
      <c r="U42" s="22">
        <f>SUM(U39:U41)</f>
        <v>269848.6973579215</v>
      </c>
      <c r="V42" s="22">
        <v>49493.14</v>
      </c>
      <c r="W42" s="22">
        <f t="shared" si="10"/>
        <v>18.341070564573954</v>
      </c>
    </row>
    <row r="43" spans="1:23" ht="12.75">
      <c r="A43" s="65">
        <v>33</v>
      </c>
      <c r="B43" s="66" t="s">
        <v>91</v>
      </c>
      <c r="C43" s="19">
        <v>1433807.5878500976</v>
      </c>
      <c r="D43" s="19">
        <v>612372.35</v>
      </c>
      <c r="E43" s="19">
        <f>D43*100/C43</f>
        <v>42.70952080245391</v>
      </c>
      <c r="F43" s="19">
        <v>1110357.823065307</v>
      </c>
      <c r="G43" s="19">
        <v>575309.18</v>
      </c>
      <c r="H43" s="19">
        <f>G43*100/F43</f>
        <v>51.812953270484826</v>
      </c>
      <c r="I43" s="19">
        <v>100540.69050706807</v>
      </c>
      <c r="J43" s="19">
        <v>10788.65</v>
      </c>
      <c r="K43" s="19">
        <f>J43*100/I43</f>
        <v>10.730630499540434</v>
      </c>
      <c r="L43" s="19">
        <v>285976.12579348113</v>
      </c>
      <c r="M43" s="19">
        <v>72433.57</v>
      </c>
      <c r="N43" s="19">
        <f>M43*100/L43</f>
        <v>25.328537408157008</v>
      </c>
      <c r="O43" s="19">
        <f>C43+I43+L43</f>
        <v>1820324.4041506466</v>
      </c>
      <c r="P43" s="19">
        <f>D43+J43+M43</f>
        <v>695594.5700000001</v>
      </c>
      <c r="Q43" s="19">
        <f t="shared" si="6"/>
        <v>38.212670687374576</v>
      </c>
      <c r="R43" s="19">
        <v>291784.9357075398</v>
      </c>
      <c r="S43" s="19">
        <v>92958.97</v>
      </c>
      <c r="T43" s="19">
        <f>S43*100/R43</f>
        <v>31.858728338591852</v>
      </c>
      <c r="U43" s="19">
        <f>O43+R43</f>
        <v>2112109.3398581864</v>
      </c>
      <c r="V43" s="19">
        <f>P43+S43</f>
        <v>788553.54</v>
      </c>
      <c r="W43" s="19">
        <f t="shared" si="10"/>
        <v>37.334882485437326</v>
      </c>
    </row>
    <row r="44" spans="1:23" ht="12.75">
      <c r="A44" s="65">
        <v>34</v>
      </c>
      <c r="B44" s="66" t="s">
        <v>92</v>
      </c>
      <c r="C44" s="19">
        <v>121</v>
      </c>
      <c r="D44" s="19">
        <v>0</v>
      </c>
      <c r="E44" s="19">
        <f>D44*100/C44</f>
        <v>0</v>
      </c>
      <c r="F44" s="19">
        <v>0</v>
      </c>
      <c r="G44" s="19">
        <v>0</v>
      </c>
      <c r="H44" s="19" t="e">
        <f>G44*100/F44</f>
        <v>#DIV/0!</v>
      </c>
      <c r="I44" s="19">
        <v>26</v>
      </c>
      <c r="J44" s="19">
        <v>0</v>
      </c>
      <c r="K44" s="19">
        <f>J44*100/I44</f>
        <v>0</v>
      </c>
      <c r="L44" s="19">
        <v>7</v>
      </c>
      <c r="M44" s="19">
        <v>0</v>
      </c>
      <c r="N44" s="19">
        <f>M44*100/L44</f>
        <v>0</v>
      </c>
      <c r="O44" s="19">
        <f>C44+I44+L44</f>
        <v>154</v>
      </c>
      <c r="P44" s="19">
        <f>D44+J44+M44</f>
        <v>0</v>
      </c>
      <c r="Q44" s="19">
        <f t="shared" si="6"/>
        <v>0</v>
      </c>
      <c r="R44" s="19">
        <v>0</v>
      </c>
      <c r="S44" s="19">
        <v>0</v>
      </c>
      <c r="T44" s="19">
        <v>0</v>
      </c>
      <c r="U44" s="19">
        <f>O44+R44</f>
        <v>154</v>
      </c>
      <c r="V44" s="19">
        <f>P44+S44</f>
        <v>0</v>
      </c>
      <c r="W44" s="19">
        <f t="shared" si="10"/>
        <v>0</v>
      </c>
    </row>
    <row r="45" spans="1:23" ht="12.75">
      <c r="A45" s="71" t="s">
        <v>93</v>
      </c>
      <c r="B45" s="64" t="s">
        <v>94</v>
      </c>
      <c r="C45" s="22">
        <f>SUM(C43:C44)</f>
        <v>1433928.5878500976</v>
      </c>
      <c r="D45" s="22">
        <f>SUM(D43:D44)</f>
        <v>612372.35</v>
      </c>
      <c r="E45" s="22">
        <f>D45*100/C45</f>
        <v>42.705916821013766</v>
      </c>
      <c r="F45" s="22">
        <f>SUM(F43:F44)</f>
        <v>1110357.823065307</v>
      </c>
      <c r="G45" s="22">
        <f>SUM(G43:G44)</f>
        <v>575309.18</v>
      </c>
      <c r="H45" s="22">
        <f>G45*100/F45</f>
        <v>51.812953270484826</v>
      </c>
      <c r="I45" s="22">
        <f>SUM(I43:I44)</f>
        <v>100566.69050706807</v>
      </c>
      <c r="J45" s="22">
        <f>SUM(J43:J44)</f>
        <v>10788.65</v>
      </c>
      <c r="K45" s="22">
        <f>J45*100/I45</f>
        <v>10.727856256979788</v>
      </c>
      <c r="L45" s="22">
        <f>SUM(L43:L44)</f>
        <v>285983.12579348113</v>
      </c>
      <c r="M45" s="22">
        <f>SUM(M43:M44)</f>
        <v>72433.57</v>
      </c>
      <c r="N45" s="22">
        <f>M45*100/L45</f>
        <v>25.327917442341313</v>
      </c>
      <c r="O45" s="22">
        <f>SUM(O43:O44)</f>
        <v>1820478.4041506466</v>
      </c>
      <c r="P45" s="22">
        <f>SUM(P43:P44)</f>
        <v>695594.5700000001</v>
      </c>
      <c r="Q45" s="22">
        <f t="shared" si="6"/>
        <v>38.20943815724819</v>
      </c>
      <c r="R45" s="22">
        <f>SUM(R43:R44)</f>
        <v>291784.9357075398</v>
      </c>
      <c r="S45" s="22">
        <f>SUM(S43:S44)</f>
        <v>92958.97</v>
      </c>
      <c r="T45" s="22">
        <f>S45*100/R45</f>
        <v>31.858728338591852</v>
      </c>
      <c r="U45" s="22">
        <f>SUM(U43:U44)</f>
        <v>2112263.3398581864</v>
      </c>
      <c r="V45" s="22">
        <f>SUM(V43:V44)</f>
        <v>788553.54</v>
      </c>
      <c r="W45" s="22">
        <f t="shared" si="10"/>
        <v>37.33216048965476</v>
      </c>
    </row>
    <row r="46" spans="1:23" ht="12.75" customHeight="1">
      <c r="A46" s="65">
        <v>35</v>
      </c>
      <c r="B46" s="72" t="s">
        <v>95</v>
      </c>
      <c r="C46" s="70">
        <v>0</v>
      </c>
      <c r="D46" s="70"/>
      <c r="E46" s="70"/>
      <c r="F46" s="70">
        <v>0</v>
      </c>
      <c r="G46" s="70"/>
      <c r="H46" s="70"/>
      <c r="I46" s="70">
        <v>0</v>
      </c>
      <c r="J46" s="70"/>
      <c r="K46" s="70"/>
      <c r="L46" s="70">
        <v>0</v>
      </c>
      <c r="M46" s="70"/>
      <c r="N46" s="70"/>
      <c r="O46" s="70">
        <f>C46+I46+L46</f>
        <v>0</v>
      </c>
      <c r="P46" s="70">
        <f>D46+J46+M46</f>
        <v>0</v>
      </c>
      <c r="Q46" s="70" t="e">
        <f t="shared" si="6"/>
        <v>#DIV/0!</v>
      </c>
      <c r="R46" s="70">
        <v>0</v>
      </c>
      <c r="S46" s="70"/>
      <c r="T46" s="70"/>
      <c r="U46" s="70">
        <f>O46+R46</f>
        <v>0</v>
      </c>
      <c r="V46" s="70">
        <f>P46+S46</f>
        <v>0</v>
      </c>
      <c r="W46" s="70" t="e">
        <f t="shared" si="10"/>
        <v>#DIV/0!</v>
      </c>
    </row>
    <row r="47" spans="1:23" ht="12.75">
      <c r="A47" s="71" t="s">
        <v>96</v>
      </c>
      <c r="B47" s="64" t="s">
        <v>97</v>
      </c>
      <c r="C47" s="22">
        <f>C46</f>
        <v>0</v>
      </c>
      <c r="D47" s="22">
        <f>D46</f>
        <v>0</v>
      </c>
      <c r="E47" s="22" t="e">
        <f>D47*100/C47</f>
        <v>#DIV/0!</v>
      </c>
      <c r="F47" s="22">
        <f>F46</f>
        <v>0</v>
      </c>
      <c r="G47" s="22">
        <f>G46</f>
        <v>0</v>
      </c>
      <c r="H47" s="22" t="e">
        <f>G47*100/F47</f>
        <v>#DIV/0!</v>
      </c>
      <c r="I47" s="22">
        <f>I46</f>
        <v>0</v>
      </c>
      <c r="J47" s="22">
        <f>J46</f>
        <v>0</v>
      </c>
      <c r="K47" s="22" t="e">
        <f>J47*100/I47</f>
        <v>#DIV/0!</v>
      </c>
      <c r="L47" s="22">
        <f>L46</f>
        <v>0</v>
      </c>
      <c r="M47" s="22">
        <f>M46</f>
        <v>0</v>
      </c>
      <c r="N47" s="22" t="e">
        <f>M47*100/L47</f>
        <v>#DIV/0!</v>
      </c>
      <c r="O47" s="22">
        <f>O46</f>
        <v>0</v>
      </c>
      <c r="P47" s="22">
        <f>P46</f>
        <v>0</v>
      </c>
      <c r="Q47" s="22" t="e">
        <f t="shared" si="6"/>
        <v>#DIV/0!</v>
      </c>
      <c r="R47" s="22">
        <f>R46</f>
        <v>0</v>
      </c>
      <c r="S47" s="22">
        <f>S46</f>
        <v>0</v>
      </c>
      <c r="T47" s="22" t="e">
        <f>S47*100/R47</f>
        <v>#DIV/0!</v>
      </c>
      <c r="U47" s="22">
        <f>U46</f>
        <v>0</v>
      </c>
      <c r="V47" s="22">
        <f>V46</f>
        <v>0</v>
      </c>
      <c r="W47" s="22" t="e">
        <f t="shared" si="10"/>
        <v>#DIV/0!</v>
      </c>
    </row>
    <row r="48" spans="1:23" ht="12.75">
      <c r="A48" s="73"/>
      <c r="B48" s="74" t="s">
        <v>98</v>
      </c>
      <c r="C48" s="69">
        <f>C38+C42+C45+C47</f>
        <v>3820646.7583534005</v>
      </c>
      <c r="D48" s="69">
        <f>D38+D42+D45+D47</f>
        <v>1154624.68</v>
      </c>
      <c r="E48" s="69">
        <f>D48*100/C48</f>
        <v>30.220660349600422</v>
      </c>
      <c r="F48" s="69">
        <f>F38+F42+F45+F47</f>
        <v>2473902.369999999</v>
      </c>
      <c r="G48" s="69">
        <f>G38+G42+G45+G47</f>
        <v>969681.3</v>
      </c>
      <c r="H48" s="69">
        <f>G48*100/F48</f>
        <v>39.19642552426191</v>
      </c>
      <c r="I48" s="69">
        <f>I38+I42+I45+I47</f>
        <v>744948.2499999999</v>
      </c>
      <c r="J48" s="69">
        <f>J38+J42+J45+J47</f>
        <v>189215.1</v>
      </c>
      <c r="K48" s="69">
        <f>J48*100/I48</f>
        <v>25.39976434604686</v>
      </c>
      <c r="L48" s="69">
        <f>L38+L42+L45+L47</f>
        <v>1656961.7400000002</v>
      </c>
      <c r="M48" s="69">
        <f>M38+M42+M45+M47</f>
        <v>439272.54000000015</v>
      </c>
      <c r="N48" s="69">
        <f>M48*100/L48</f>
        <v>26.51072317457373</v>
      </c>
      <c r="O48" s="69">
        <f>O38+O42+O45+O47</f>
        <v>6222556.748353401</v>
      </c>
      <c r="P48" s="69">
        <f>P38+P42+P45+P47</f>
        <v>1783112.3200000003</v>
      </c>
      <c r="Q48" s="69">
        <f t="shared" si="6"/>
        <v>28.65562166985208</v>
      </c>
      <c r="R48" s="69">
        <f>R38+R42+R45+R47</f>
        <v>906756.1</v>
      </c>
      <c r="S48" s="69">
        <f>S38+S42+S45+S47</f>
        <v>621599.7199999999</v>
      </c>
      <c r="T48" s="69">
        <f>S48*100/R48</f>
        <v>68.55203069491343</v>
      </c>
      <c r="U48" s="69">
        <f>U38+U42+U45+U47</f>
        <v>7129312.848353402</v>
      </c>
      <c r="V48" s="69">
        <f>V38+V42+V45+V47</f>
        <v>2404712.04</v>
      </c>
      <c r="W48" s="69">
        <f t="shared" si="10"/>
        <v>33.72992728963208</v>
      </c>
    </row>
    <row r="49" spans="1:26" ht="12.75">
      <c r="A49" s="23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5"/>
      <c r="Y49" s="25"/>
      <c r="Z49" s="25"/>
    </row>
    <row r="50" spans="1:23" ht="12.75">
      <c r="A50" s="26">
        <v>1</v>
      </c>
      <c r="B50" s="27" t="s">
        <v>99</v>
      </c>
      <c r="C50" s="19">
        <v>0</v>
      </c>
      <c r="D50" s="19"/>
      <c r="E50" s="19" t="e">
        <f aca="true" t="shared" si="15" ref="E50:E60">D50*100/C50</f>
        <v>#DIV/0!</v>
      </c>
      <c r="F50" s="19">
        <v>0</v>
      </c>
      <c r="G50" s="19"/>
      <c r="H50" s="19" t="e">
        <f aca="true" t="shared" si="16" ref="H50:H60">G50*100/F50</f>
        <v>#DIV/0!</v>
      </c>
      <c r="I50" s="19">
        <v>79</v>
      </c>
      <c r="J50" s="19"/>
      <c r="K50" s="19">
        <f aca="true" t="shared" si="17" ref="K50:K60">J50*100/I50</f>
        <v>0</v>
      </c>
      <c r="L50" s="19">
        <v>567</v>
      </c>
      <c r="M50" s="19"/>
      <c r="N50" s="19">
        <f aca="true" t="shared" si="18" ref="N50:N60">M50*100/L50</f>
        <v>0</v>
      </c>
      <c r="O50" s="19">
        <f aca="true" t="shared" si="19" ref="O50:O59">C50+I50+L50</f>
        <v>646</v>
      </c>
      <c r="P50" s="19">
        <f aca="true" t="shared" si="20" ref="P50:P59">D50+J50+M50</f>
        <v>0</v>
      </c>
      <c r="Q50" s="19">
        <f aca="true" t="shared" si="21" ref="Q50:Q60">P50*100/O50</f>
        <v>0</v>
      </c>
      <c r="R50" s="19">
        <v>478</v>
      </c>
      <c r="S50" s="19"/>
      <c r="T50" s="19">
        <f aca="true" t="shared" si="22" ref="T50:T60">S50*100/R50</f>
        <v>0</v>
      </c>
      <c r="U50" s="19">
        <f aca="true" t="shared" si="23" ref="U50:U59">O50+R50</f>
        <v>1124</v>
      </c>
      <c r="V50" s="19">
        <f aca="true" t="shared" si="24" ref="V50:V59">P50+S50</f>
        <v>0</v>
      </c>
      <c r="W50" s="19">
        <f aca="true" t="shared" si="25" ref="W50:W60">V50*100/U50</f>
        <v>0</v>
      </c>
    </row>
    <row r="51" spans="1:23" ht="12.75">
      <c r="A51" s="26">
        <v>2</v>
      </c>
      <c r="B51" s="27" t="s">
        <v>100</v>
      </c>
      <c r="C51" s="19">
        <v>900</v>
      </c>
      <c r="D51" s="19"/>
      <c r="E51" s="19">
        <f t="shared" si="15"/>
        <v>0</v>
      </c>
      <c r="F51" s="19">
        <v>0</v>
      </c>
      <c r="G51" s="19"/>
      <c r="H51" s="19" t="e">
        <f t="shared" si="16"/>
        <v>#DIV/0!</v>
      </c>
      <c r="I51" s="19">
        <v>505.6</v>
      </c>
      <c r="J51" s="19"/>
      <c r="K51" s="19">
        <f t="shared" si="17"/>
        <v>0</v>
      </c>
      <c r="L51" s="19">
        <v>837</v>
      </c>
      <c r="M51" s="19"/>
      <c r="N51" s="19">
        <f t="shared" si="18"/>
        <v>0</v>
      </c>
      <c r="O51" s="19">
        <f t="shared" si="19"/>
        <v>2242.6</v>
      </c>
      <c r="P51" s="19">
        <f t="shared" si="20"/>
        <v>0</v>
      </c>
      <c r="Q51" s="19">
        <f t="shared" si="21"/>
        <v>0</v>
      </c>
      <c r="R51" s="19">
        <v>13</v>
      </c>
      <c r="S51" s="19"/>
      <c r="T51" s="19">
        <f t="shared" si="22"/>
        <v>0</v>
      </c>
      <c r="U51" s="19">
        <f t="shared" si="23"/>
        <v>2255.6</v>
      </c>
      <c r="V51" s="19">
        <f t="shared" si="24"/>
        <v>0</v>
      </c>
      <c r="W51" s="19">
        <f t="shared" si="25"/>
        <v>0</v>
      </c>
    </row>
    <row r="52" spans="1:23" ht="12.75">
      <c r="A52" s="26">
        <v>3</v>
      </c>
      <c r="B52" s="28" t="s">
        <v>101</v>
      </c>
      <c r="C52" s="19">
        <v>1183</v>
      </c>
      <c r="D52" s="19"/>
      <c r="E52" s="19">
        <f t="shared" si="15"/>
        <v>0</v>
      </c>
      <c r="F52" s="19">
        <v>404</v>
      </c>
      <c r="G52" s="19"/>
      <c r="H52" s="19">
        <f t="shared" si="16"/>
        <v>0</v>
      </c>
      <c r="I52" s="19">
        <v>702.499176057393</v>
      </c>
      <c r="J52" s="19"/>
      <c r="K52" s="19">
        <f t="shared" si="17"/>
        <v>0</v>
      </c>
      <c r="L52" s="19">
        <v>2182.3317201282157</v>
      </c>
      <c r="M52" s="19"/>
      <c r="N52" s="19">
        <f t="shared" si="18"/>
        <v>0</v>
      </c>
      <c r="O52" s="19">
        <f t="shared" si="19"/>
        <v>4067.8308961856087</v>
      </c>
      <c r="P52" s="19">
        <f t="shared" si="20"/>
        <v>0</v>
      </c>
      <c r="Q52" s="19">
        <f t="shared" si="21"/>
        <v>0</v>
      </c>
      <c r="R52" s="19">
        <v>189</v>
      </c>
      <c r="S52" s="19"/>
      <c r="T52" s="19">
        <f t="shared" si="22"/>
        <v>0</v>
      </c>
      <c r="U52" s="19">
        <f t="shared" si="23"/>
        <v>4256.830896185609</v>
      </c>
      <c r="V52" s="19">
        <f t="shared" si="24"/>
        <v>0</v>
      </c>
      <c r="W52" s="19">
        <f t="shared" si="25"/>
        <v>0</v>
      </c>
    </row>
    <row r="53" spans="1:23" ht="12.75">
      <c r="A53" s="26">
        <v>4</v>
      </c>
      <c r="B53" s="28" t="s">
        <v>102</v>
      </c>
      <c r="C53" s="21">
        <v>4923</v>
      </c>
      <c r="D53" s="21"/>
      <c r="E53" s="19">
        <f t="shared" si="15"/>
        <v>0</v>
      </c>
      <c r="F53" s="21">
        <v>91</v>
      </c>
      <c r="G53" s="21"/>
      <c r="H53" s="19">
        <f t="shared" si="16"/>
        <v>0</v>
      </c>
      <c r="I53" s="21">
        <v>6</v>
      </c>
      <c r="J53" s="21"/>
      <c r="K53" s="19">
        <f t="shared" si="17"/>
        <v>0</v>
      </c>
      <c r="L53" s="21">
        <v>24.38</v>
      </c>
      <c r="M53" s="21"/>
      <c r="N53" s="19">
        <f t="shared" si="18"/>
        <v>0</v>
      </c>
      <c r="O53" s="21">
        <f t="shared" si="19"/>
        <v>4953.38</v>
      </c>
      <c r="P53" s="21">
        <f t="shared" si="20"/>
        <v>0</v>
      </c>
      <c r="Q53" s="19">
        <f t="shared" si="21"/>
        <v>0</v>
      </c>
      <c r="R53" s="21">
        <v>0</v>
      </c>
      <c r="S53" s="21"/>
      <c r="T53" s="19" t="e">
        <f t="shared" si="22"/>
        <v>#DIV/0!</v>
      </c>
      <c r="U53" s="21">
        <f t="shared" si="23"/>
        <v>4953.38</v>
      </c>
      <c r="V53" s="21">
        <f t="shared" si="24"/>
        <v>0</v>
      </c>
      <c r="W53" s="19">
        <f t="shared" si="25"/>
        <v>0</v>
      </c>
    </row>
    <row r="54" spans="1:23" ht="12.75">
      <c r="A54" s="26">
        <v>5</v>
      </c>
      <c r="B54" s="28" t="s">
        <v>103</v>
      </c>
      <c r="C54" s="21">
        <v>775</v>
      </c>
      <c r="D54" s="21"/>
      <c r="E54" s="19">
        <f t="shared" si="15"/>
        <v>0</v>
      </c>
      <c r="F54" s="21">
        <v>100</v>
      </c>
      <c r="G54" s="21"/>
      <c r="H54" s="19">
        <f t="shared" si="16"/>
        <v>0</v>
      </c>
      <c r="I54" s="21">
        <v>1209.6545128196594</v>
      </c>
      <c r="J54" s="21"/>
      <c r="K54" s="19">
        <f t="shared" si="17"/>
        <v>0</v>
      </c>
      <c r="L54" s="21">
        <v>502</v>
      </c>
      <c r="M54" s="21"/>
      <c r="N54" s="19">
        <f t="shared" si="18"/>
        <v>0</v>
      </c>
      <c r="O54" s="21">
        <f t="shared" si="19"/>
        <v>2486.6545128196594</v>
      </c>
      <c r="P54" s="21">
        <f t="shared" si="20"/>
        <v>0</v>
      </c>
      <c r="Q54" s="19">
        <f t="shared" si="21"/>
        <v>0</v>
      </c>
      <c r="R54" s="21">
        <v>498.5502499071591</v>
      </c>
      <c r="S54" s="21"/>
      <c r="T54" s="19">
        <f t="shared" si="22"/>
        <v>0</v>
      </c>
      <c r="U54" s="21">
        <f t="shared" si="23"/>
        <v>2985.2047627268184</v>
      </c>
      <c r="V54" s="21">
        <f t="shared" si="24"/>
        <v>0</v>
      </c>
      <c r="W54" s="19">
        <f t="shared" si="25"/>
        <v>0</v>
      </c>
    </row>
    <row r="55" spans="1:23" ht="12.75">
      <c r="A55" s="26">
        <v>6</v>
      </c>
      <c r="B55" s="28" t="s">
        <v>104</v>
      </c>
      <c r="C55" s="21">
        <v>1583</v>
      </c>
      <c r="D55" s="21"/>
      <c r="E55" s="19">
        <f t="shared" si="15"/>
        <v>0</v>
      </c>
      <c r="F55" s="21">
        <v>163</v>
      </c>
      <c r="G55" s="21"/>
      <c r="H55" s="19">
        <f t="shared" si="16"/>
        <v>0</v>
      </c>
      <c r="I55" s="21">
        <v>1150</v>
      </c>
      <c r="J55" s="21"/>
      <c r="K55" s="19">
        <f t="shared" si="17"/>
        <v>0</v>
      </c>
      <c r="L55" s="21">
        <v>881</v>
      </c>
      <c r="M55" s="21"/>
      <c r="N55" s="19">
        <f t="shared" si="18"/>
        <v>0</v>
      </c>
      <c r="O55" s="21">
        <f t="shared" si="19"/>
        <v>3614</v>
      </c>
      <c r="P55" s="21">
        <f t="shared" si="20"/>
        <v>0</v>
      </c>
      <c r="Q55" s="19">
        <f t="shared" si="21"/>
        <v>0</v>
      </c>
      <c r="R55" s="21">
        <v>280</v>
      </c>
      <c r="S55" s="21"/>
      <c r="T55" s="19">
        <f t="shared" si="22"/>
        <v>0</v>
      </c>
      <c r="U55" s="21">
        <f t="shared" si="23"/>
        <v>3894</v>
      </c>
      <c r="V55" s="21">
        <f t="shared" si="24"/>
        <v>0</v>
      </c>
      <c r="W55" s="19">
        <f t="shared" si="25"/>
        <v>0</v>
      </c>
    </row>
    <row r="56" spans="1:23" ht="12.75">
      <c r="A56" s="26">
        <v>7</v>
      </c>
      <c r="B56" s="28" t="s">
        <v>105</v>
      </c>
      <c r="C56" s="21">
        <v>1550</v>
      </c>
      <c r="D56" s="21"/>
      <c r="E56" s="19">
        <f t="shared" si="15"/>
        <v>0</v>
      </c>
      <c r="F56" s="21">
        <v>1530</v>
      </c>
      <c r="G56" s="21"/>
      <c r="H56" s="19">
        <f t="shared" si="16"/>
        <v>0</v>
      </c>
      <c r="I56" s="21">
        <v>217</v>
      </c>
      <c r="J56" s="21"/>
      <c r="K56" s="19">
        <f t="shared" si="17"/>
        <v>0</v>
      </c>
      <c r="L56" s="21">
        <v>934</v>
      </c>
      <c r="M56" s="21"/>
      <c r="N56" s="19">
        <f t="shared" si="18"/>
        <v>0</v>
      </c>
      <c r="O56" s="21">
        <f t="shared" si="19"/>
        <v>2701</v>
      </c>
      <c r="P56" s="21">
        <f t="shared" si="20"/>
        <v>0</v>
      </c>
      <c r="Q56" s="19">
        <f t="shared" si="21"/>
        <v>0</v>
      </c>
      <c r="R56" s="21">
        <v>259</v>
      </c>
      <c r="S56" s="21"/>
      <c r="T56" s="19">
        <f t="shared" si="22"/>
        <v>0</v>
      </c>
      <c r="U56" s="21">
        <f t="shared" si="23"/>
        <v>2960</v>
      </c>
      <c r="V56" s="21">
        <f t="shared" si="24"/>
        <v>0</v>
      </c>
      <c r="W56" s="19">
        <f t="shared" si="25"/>
        <v>0</v>
      </c>
    </row>
    <row r="57" spans="1:23" ht="12.75">
      <c r="A57" s="26">
        <v>8</v>
      </c>
      <c r="B57" s="28" t="s">
        <v>106</v>
      </c>
      <c r="C57" s="21">
        <v>405.8</v>
      </c>
      <c r="D57" s="21"/>
      <c r="E57" s="19">
        <f t="shared" si="15"/>
        <v>0</v>
      </c>
      <c r="F57" s="21">
        <v>0</v>
      </c>
      <c r="G57" s="21"/>
      <c r="H57" s="19" t="e">
        <f t="shared" si="16"/>
        <v>#DIV/0!</v>
      </c>
      <c r="I57" s="21">
        <v>886.4</v>
      </c>
      <c r="J57" s="21"/>
      <c r="K57" s="19">
        <f t="shared" si="17"/>
        <v>0</v>
      </c>
      <c r="L57" s="21">
        <v>262.5</v>
      </c>
      <c r="M57" s="21"/>
      <c r="N57" s="19">
        <f t="shared" si="18"/>
        <v>0</v>
      </c>
      <c r="O57" s="21">
        <f t="shared" si="19"/>
        <v>1554.7</v>
      </c>
      <c r="P57" s="21">
        <f t="shared" si="20"/>
        <v>0</v>
      </c>
      <c r="Q57" s="19">
        <f t="shared" si="21"/>
        <v>0</v>
      </c>
      <c r="R57" s="21">
        <v>250</v>
      </c>
      <c r="S57" s="21"/>
      <c r="T57" s="19">
        <f t="shared" si="22"/>
        <v>0</v>
      </c>
      <c r="U57" s="21">
        <f t="shared" si="23"/>
        <v>1804.7</v>
      </c>
      <c r="V57" s="21">
        <f t="shared" si="24"/>
        <v>0</v>
      </c>
      <c r="W57" s="19">
        <f t="shared" si="25"/>
        <v>0</v>
      </c>
    </row>
    <row r="58" spans="1:23" ht="12.75">
      <c r="A58" s="26">
        <v>9</v>
      </c>
      <c r="B58" s="28" t="s">
        <v>107</v>
      </c>
      <c r="C58" s="21">
        <v>0</v>
      </c>
      <c r="D58" s="21"/>
      <c r="E58" s="19" t="e">
        <f t="shared" si="15"/>
        <v>#DIV/0!</v>
      </c>
      <c r="F58" s="21">
        <v>0</v>
      </c>
      <c r="G58" s="21"/>
      <c r="H58" s="19" t="e">
        <f t="shared" si="16"/>
        <v>#DIV/0!</v>
      </c>
      <c r="I58" s="21">
        <v>12687</v>
      </c>
      <c r="J58" s="21"/>
      <c r="K58" s="19">
        <f t="shared" si="17"/>
        <v>0</v>
      </c>
      <c r="L58" s="21">
        <v>188.6</v>
      </c>
      <c r="M58" s="21"/>
      <c r="N58" s="19">
        <f t="shared" si="18"/>
        <v>0</v>
      </c>
      <c r="O58" s="21">
        <f t="shared" si="19"/>
        <v>12875.6</v>
      </c>
      <c r="P58" s="21">
        <f t="shared" si="20"/>
        <v>0</v>
      </c>
      <c r="Q58" s="19">
        <f t="shared" si="21"/>
        <v>0</v>
      </c>
      <c r="R58" s="21">
        <v>46.4</v>
      </c>
      <c r="S58" s="21"/>
      <c r="T58" s="19">
        <f t="shared" si="22"/>
        <v>0</v>
      </c>
      <c r="U58" s="21">
        <f t="shared" si="23"/>
        <v>12922</v>
      </c>
      <c r="V58" s="21">
        <f t="shared" si="24"/>
        <v>0</v>
      </c>
      <c r="W58" s="19">
        <f t="shared" si="25"/>
        <v>0</v>
      </c>
    </row>
    <row r="59" spans="1:23" ht="12.75">
      <c r="A59" s="26">
        <v>10</v>
      </c>
      <c r="B59" s="28"/>
      <c r="C59" s="21">
        <v>29</v>
      </c>
      <c r="D59" s="21">
        <v>3459.02</v>
      </c>
      <c r="E59" s="19">
        <f t="shared" si="15"/>
        <v>11927.655172413793</v>
      </c>
      <c r="F59" s="21">
        <v>0</v>
      </c>
      <c r="G59" s="21">
        <v>3115.23</v>
      </c>
      <c r="H59" s="19" t="e">
        <f t="shared" si="16"/>
        <v>#DIV/0!</v>
      </c>
      <c r="I59" s="21">
        <v>482.79531268205807</v>
      </c>
      <c r="J59" s="21">
        <v>3827.59</v>
      </c>
      <c r="K59" s="19">
        <f t="shared" si="17"/>
        <v>792.7976721100928</v>
      </c>
      <c r="L59" s="21">
        <v>1800.8560521907611</v>
      </c>
      <c r="M59" s="21">
        <v>11310.56</v>
      </c>
      <c r="N59" s="19">
        <f t="shared" si="18"/>
        <v>628.0657460789595</v>
      </c>
      <c r="O59" s="21">
        <f t="shared" si="19"/>
        <v>2312.651364872819</v>
      </c>
      <c r="P59" s="21">
        <f t="shared" si="20"/>
        <v>18597.17</v>
      </c>
      <c r="Q59" s="19">
        <f t="shared" si="21"/>
        <v>804.1493102883979</v>
      </c>
      <c r="R59" s="21">
        <v>733.0220586798129</v>
      </c>
      <c r="S59" s="21">
        <v>33682.44</v>
      </c>
      <c r="T59" s="19">
        <f t="shared" si="22"/>
        <v>4595.010423105511</v>
      </c>
      <c r="U59" s="21">
        <f t="shared" si="23"/>
        <v>3045.673423552632</v>
      </c>
      <c r="V59" s="21">
        <f t="shared" si="24"/>
        <v>52279.61</v>
      </c>
      <c r="W59" s="19">
        <f t="shared" si="25"/>
        <v>1716.5205433949102</v>
      </c>
    </row>
    <row r="60" spans="1:23" ht="12.75">
      <c r="A60" s="29"/>
      <c r="B60" s="30" t="s">
        <v>50</v>
      </c>
      <c r="C60" s="20">
        <f>SUM(C50:C59)</f>
        <v>11348.8</v>
      </c>
      <c r="D60" s="20">
        <f>SUM(D50:D59)</f>
        <v>3459.02</v>
      </c>
      <c r="E60" s="20">
        <f t="shared" si="15"/>
        <v>30.47916960383477</v>
      </c>
      <c r="F60" s="20">
        <f>SUM(F50:F59)</f>
        <v>2288</v>
      </c>
      <c r="G60" s="20">
        <f>SUM(G50:G59)</f>
        <v>3115.23</v>
      </c>
      <c r="H60" s="20">
        <f t="shared" si="16"/>
        <v>136.15515734265733</v>
      </c>
      <c r="I60" s="20">
        <f>SUM(I50:I59)</f>
        <v>17925.94900155911</v>
      </c>
      <c r="J60" s="20">
        <f>SUM(J50:J59)</f>
        <v>3827.59</v>
      </c>
      <c r="K60" s="20">
        <f t="shared" si="17"/>
        <v>21.352230778225994</v>
      </c>
      <c r="L60" s="20">
        <f>SUM(L50:L59)</f>
        <v>8179.667772318978</v>
      </c>
      <c r="M60" s="20">
        <f>SUM(M50:M59)</f>
        <v>11310.56</v>
      </c>
      <c r="N60" s="20">
        <f t="shared" si="18"/>
        <v>138.27652069533136</v>
      </c>
      <c r="O60" s="20">
        <f>SUM(O50:O59)</f>
        <v>37454.41677387809</v>
      </c>
      <c r="P60" s="20">
        <f>SUM(P50:P59)</f>
        <v>18597.17</v>
      </c>
      <c r="Q60" s="20">
        <f t="shared" si="21"/>
        <v>49.65280893913227</v>
      </c>
      <c r="R60" s="20">
        <f>SUM(R50:R59)</f>
        <v>2746.972308586972</v>
      </c>
      <c r="S60" s="20">
        <f>SUM(S50:S59)</f>
        <v>33682.44</v>
      </c>
      <c r="T60" s="20">
        <f t="shared" si="22"/>
        <v>1226.1659826241957</v>
      </c>
      <c r="U60" s="20">
        <f>SUM(U50:U59)</f>
        <v>40201.38908246506</v>
      </c>
      <c r="V60" s="20">
        <f>SUM(V50:V59)</f>
        <v>52279.61</v>
      </c>
      <c r="W60" s="20">
        <f t="shared" si="25"/>
        <v>130.0442875064812</v>
      </c>
    </row>
    <row r="67" ht="12.75">
      <c r="C67" s="31"/>
    </row>
  </sheetData>
  <sheetProtection password="CA2B" sheet="1" objects="1" scenarios="1"/>
  <mergeCells count="9">
    <mergeCell ref="C4:E5"/>
    <mergeCell ref="F4:H5"/>
    <mergeCell ref="I4:K5"/>
    <mergeCell ref="A4:A6"/>
    <mergeCell ref="B4:B6"/>
    <mergeCell ref="L4:N5"/>
    <mergeCell ref="O4:Q5"/>
    <mergeCell ref="R4:T5"/>
    <mergeCell ref="U4:W5"/>
  </mergeCells>
  <printOptions horizontalCentered="1" verticalCentered="1"/>
  <pageMargins left="0.2362204724409449" right="0.2362204724409449" top="0.2362204724409449" bottom="0.2362204724409449" header="0.2362204724409449" footer="0.2362204724409449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workbookViewId="0" topLeftCell="A1">
      <pane xSplit="2" ySplit="4" topLeftCell="C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5" sqref="C5"/>
    </sheetView>
  </sheetViews>
  <sheetFormatPr defaultColWidth="9.140625" defaultRowHeight="12.75"/>
  <cols>
    <col min="1" max="1" width="7.7109375" style="32" customWidth="1"/>
    <col min="2" max="2" width="14.421875" style="32" bestFit="1" customWidth="1"/>
    <col min="3" max="30" width="7.7109375" style="32" customWidth="1"/>
    <col min="31" max="16384" width="9.140625" style="32" customWidth="1"/>
  </cols>
  <sheetData>
    <row r="1" spans="1:30" ht="15" customHeight="1">
      <c r="A1" s="34" t="s">
        <v>108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6" t="s">
        <v>109</v>
      </c>
    </row>
    <row r="3" spans="1:30" ht="15" customHeight="1">
      <c r="A3" s="37" t="s">
        <v>110</v>
      </c>
      <c r="B3" s="37" t="s">
        <v>4</v>
      </c>
      <c r="C3" s="37" t="s">
        <v>111</v>
      </c>
      <c r="D3" s="37"/>
      <c r="E3" s="37"/>
      <c r="F3" s="37"/>
      <c r="G3" s="37" t="s">
        <v>112</v>
      </c>
      <c r="H3" s="37"/>
      <c r="I3" s="37"/>
      <c r="J3" s="37"/>
      <c r="K3" s="37" t="s">
        <v>113</v>
      </c>
      <c r="L3" s="37"/>
      <c r="M3" s="37"/>
      <c r="N3" s="37"/>
      <c r="O3" s="37" t="s">
        <v>114</v>
      </c>
      <c r="P3" s="37"/>
      <c r="Q3" s="37"/>
      <c r="R3" s="37"/>
      <c r="S3" s="37" t="s">
        <v>115</v>
      </c>
      <c r="T3" s="37"/>
      <c r="U3" s="37"/>
      <c r="V3" s="37"/>
      <c r="W3" s="37" t="s">
        <v>116</v>
      </c>
      <c r="X3" s="37"/>
      <c r="Y3" s="37"/>
      <c r="Z3" s="37"/>
      <c r="AA3" s="37" t="s">
        <v>117</v>
      </c>
      <c r="AB3" s="37"/>
      <c r="AC3" s="37"/>
      <c r="AD3" s="37"/>
    </row>
    <row r="4" spans="1:30" ht="15" customHeight="1">
      <c r="A4" s="37"/>
      <c r="B4" s="37"/>
      <c r="C4" s="38" t="s">
        <v>118</v>
      </c>
      <c r="D4" s="38" t="s">
        <v>119</v>
      </c>
      <c r="E4" s="38" t="s">
        <v>120</v>
      </c>
      <c r="F4" s="38" t="s">
        <v>50</v>
      </c>
      <c r="G4" s="38" t="s">
        <v>118</v>
      </c>
      <c r="H4" s="38" t="s">
        <v>119</v>
      </c>
      <c r="I4" s="38" t="s">
        <v>120</v>
      </c>
      <c r="J4" s="38" t="s">
        <v>50</v>
      </c>
      <c r="K4" s="38" t="s">
        <v>118</v>
      </c>
      <c r="L4" s="38" t="s">
        <v>119</v>
      </c>
      <c r="M4" s="38" t="s">
        <v>120</v>
      </c>
      <c r="N4" s="38" t="s">
        <v>50</v>
      </c>
      <c r="O4" s="38" t="s">
        <v>118</v>
      </c>
      <c r="P4" s="38" t="s">
        <v>119</v>
      </c>
      <c r="Q4" s="38" t="s">
        <v>120</v>
      </c>
      <c r="R4" s="38" t="s">
        <v>50</v>
      </c>
      <c r="S4" s="38" t="s">
        <v>118</v>
      </c>
      <c r="T4" s="38" t="s">
        <v>119</v>
      </c>
      <c r="U4" s="38" t="s">
        <v>120</v>
      </c>
      <c r="V4" s="38" t="s">
        <v>50</v>
      </c>
      <c r="W4" s="38" t="s">
        <v>118</v>
      </c>
      <c r="X4" s="38" t="s">
        <v>119</v>
      </c>
      <c r="Y4" s="38" t="s">
        <v>120</v>
      </c>
      <c r="Z4" s="38" t="s">
        <v>50</v>
      </c>
      <c r="AA4" s="38" t="s">
        <v>118</v>
      </c>
      <c r="AB4" s="38" t="s">
        <v>119</v>
      </c>
      <c r="AC4" s="38" t="s">
        <v>120</v>
      </c>
      <c r="AD4" s="38" t="s">
        <v>50</v>
      </c>
    </row>
    <row r="5" spans="1:30" ht="13.5" customHeight="1">
      <c r="A5" s="39">
        <v>1</v>
      </c>
      <c r="B5" s="10" t="s">
        <v>17</v>
      </c>
      <c r="C5" s="40">
        <v>17729.17</v>
      </c>
      <c r="D5" s="40">
        <v>28.3</v>
      </c>
      <c r="E5" s="40">
        <v>45295.57</v>
      </c>
      <c r="F5" s="40">
        <f aca="true" t="shared" si="0" ref="F5:F38">C5+D5+E5</f>
        <v>63053.03999999999</v>
      </c>
      <c r="G5" s="40">
        <v>11398.2</v>
      </c>
      <c r="H5" s="40">
        <v>17.3</v>
      </c>
      <c r="I5" s="40">
        <v>44169.78</v>
      </c>
      <c r="J5" s="40">
        <f aca="true" t="shared" si="1" ref="J5:J38">G5+H5+I5</f>
        <v>55585.28</v>
      </c>
      <c r="K5" s="40">
        <v>5085.69</v>
      </c>
      <c r="L5" s="40">
        <v>0</v>
      </c>
      <c r="M5" s="40">
        <v>0</v>
      </c>
      <c r="N5" s="40">
        <f aca="true" t="shared" si="2" ref="N5:N38">K5+L5+M5</f>
        <v>5085.69</v>
      </c>
      <c r="O5" s="40">
        <v>9040.39</v>
      </c>
      <c r="P5" s="40">
        <v>113.8</v>
      </c>
      <c r="Q5" s="40">
        <v>52.86</v>
      </c>
      <c r="R5" s="40">
        <f aca="true" t="shared" si="3" ref="R5:R38">O5+P5+Q5</f>
        <v>9207.05</v>
      </c>
      <c r="S5" s="40">
        <f aca="true" t="shared" si="4" ref="S5:S37">C5+K5+O5</f>
        <v>31855.249999999996</v>
      </c>
      <c r="T5" s="40">
        <f aca="true" t="shared" si="5" ref="T5:T37">D5+L5+P5</f>
        <v>142.1</v>
      </c>
      <c r="U5" s="40">
        <f aca="true" t="shared" si="6" ref="U5:U37">E5+M5+Q5</f>
        <v>45348.43</v>
      </c>
      <c r="V5" s="40">
        <f aca="true" t="shared" si="7" ref="V5:V38">S5+T5+U5</f>
        <v>77345.78</v>
      </c>
      <c r="W5" s="40">
        <v>8794.26</v>
      </c>
      <c r="X5" s="40">
        <v>2.8</v>
      </c>
      <c r="Y5" s="40">
        <v>7784.33</v>
      </c>
      <c r="Z5" s="40">
        <f aca="true" t="shared" si="8" ref="Z5:Z38">W5+X5+Y5</f>
        <v>16581.39</v>
      </c>
      <c r="AA5" s="40">
        <f aca="true" t="shared" si="9" ref="AA5:AA37">S5+W5</f>
        <v>40649.509999999995</v>
      </c>
      <c r="AB5" s="40">
        <f aca="true" t="shared" si="10" ref="AB5:AB37">T5+X5</f>
        <v>144.9</v>
      </c>
      <c r="AC5" s="40">
        <f aca="true" t="shared" si="11" ref="AC5:AC37">U5+Y5</f>
        <v>53132.76</v>
      </c>
      <c r="AD5" s="40">
        <f aca="true" t="shared" si="12" ref="AD5:AD38">AA5+AB5+AC5</f>
        <v>93927.17</v>
      </c>
    </row>
    <row r="6" spans="1:30" ht="13.5" customHeight="1">
      <c r="A6" s="39">
        <v>2</v>
      </c>
      <c r="B6" s="10" t="s">
        <v>18</v>
      </c>
      <c r="C6" s="40">
        <v>13307.44</v>
      </c>
      <c r="D6" s="40">
        <v>738.81</v>
      </c>
      <c r="E6" s="40">
        <v>9388.79</v>
      </c>
      <c r="F6" s="40">
        <f t="shared" si="0"/>
        <v>23435.04</v>
      </c>
      <c r="G6" s="40">
        <v>10917.86</v>
      </c>
      <c r="H6" s="40">
        <v>572.26</v>
      </c>
      <c r="I6" s="40">
        <v>9363.55</v>
      </c>
      <c r="J6" s="40">
        <f t="shared" si="1"/>
        <v>20853.67</v>
      </c>
      <c r="K6" s="40">
        <v>939.05</v>
      </c>
      <c r="L6" s="40">
        <v>12.61</v>
      </c>
      <c r="M6" s="40">
        <v>0</v>
      </c>
      <c r="N6" s="40">
        <f t="shared" si="2"/>
        <v>951.66</v>
      </c>
      <c r="O6" s="40">
        <v>601.38</v>
      </c>
      <c r="P6" s="40">
        <v>309.99</v>
      </c>
      <c r="Q6" s="40">
        <v>2.73</v>
      </c>
      <c r="R6" s="40">
        <f t="shared" si="3"/>
        <v>914.1</v>
      </c>
      <c r="S6" s="40">
        <f t="shared" si="4"/>
        <v>14847.869999999999</v>
      </c>
      <c r="T6" s="40">
        <f t="shared" si="5"/>
        <v>1061.4099999999999</v>
      </c>
      <c r="U6" s="40">
        <f t="shared" si="6"/>
        <v>9391.52</v>
      </c>
      <c r="V6" s="40">
        <f t="shared" si="7"/>
        <v>25300.8</v>
      </c>
      <c r="W6" s="40">
        <v>3220.05</v>
      </c>
      <c r="X6" s="40">
        <v>218.59</v>
      </c>
      <c r="Y6" s="40">
        <v>4010.27</v>
      </c>
      <c r="Z6" s="40">
        <f t="shared" si="8"/>
        <v>7448.91</v>
      </c>
      <c r="AA6" s="40">
        <f t="shared" si="9"/>
        <v>18067.92</v>
      </c>
      <c r="AB6" s="40">
        <f t="shared" si="10"/>
        <v>1279.9999999999998</v>
      </c>
      <c r="AC6" s="40">
        <f t="shared" si="11"/>
        <v>13401.79</v>
      </c>
      <c r="AD6" s="40">
        <f t="shared" si="12"/>
        <v>32749.71</v>
      </c>
    </row>
    <row r="7" spans="1:30" ht="13.5" customHeight="1">
      <c r="A7" s="39">
        <v>3</v>
      </c>
      <c r="B7" s="10" t="s">
        <v>19</v>
      </c>
      <c r="C7" s="40">
        <v>20035.1</v>
      </c>
      <c r="D7" s="40">
        <v>269.07</v>
      </c>
      <c r="E7" s="40">
        <v>690.79</v>
      </c>
      <c r="F7" s="40">
        <f t="shared" si="0"/>
        <v>20994.96</v>
      </c>
      <c r="G7" s="40">
        <v>17933.73</v>
      </c>
      <c r="H7" s="40">
        <v>259.84</v>
      </c>
      <c r="I7" s="40">
        <v>690.79</v>
      </c>
      <c r="J7" s="40">
        <f t="shared" si="1"/>
        <v>18884.36</v>
      </c>
      <c r="K7" s="40">
        <v>649.13</v>
      </c>
      <c r="L7" s="40">
        <v>0</v>
      </c>
      <c r="M7" s="40">
        <v>0</v>
      </c>
      <c r="N7" s="40">
        <f t="shared" si="2"/>
        <v>649.13</v>
      </c>
      <c r="O7" s="40">
        <v>9565.33</v>
      </c>
      <c r="P7" s="40">
        <v>9.69</v>
      </c>
      <c r="Q7" s="40">
        <v>0</v>
      </c>
      <c r="R7" s="40">
        <f t="shared" si="3"/>
        <v>9575.02</v>
      </c>
      <c r="S7" s="40">
        <f t="shared" si="4"/>
        <v>30249.559999999998</v>
      </c>
      <c r="T7" s="40">
        <f t="shared" si="5"/>
        <v>278.76</v>
      </c>
      <c r="U7" s="40">
        <f t="shared" si="6"/>
        <v>690.79</v>
      </c>
      <c r="V7" s="40">
        <f t="shared" si="7"/>
        <v>31219.109999999997</v>
      </c>
      <c r="W7" s="40">
        <v>5528.76</v>
      </c>
      <c r="X7" s="40">
        <v>89.07</v>
      </c>
      <c r="Y7" s="40">
        <v>0</v>
      </c>
      <c r="Z7" s="40">
        <f t="shared" si="8"/>
        <v>5617.83</v>
      </c>
      <c r="AA7" s="40">
        <f t="shared" si="9"/>
        <v>35778.32</v>
      </c>
      <c r="AB7" s="40">
        <f t="shared" si="10"/>
        <v>367.83</v>
      </c>
      <c r="AC7" s="40">
        <f t="shared" si="11"/>
        <v>690.79</v>
      </c>
      <c r="AD7" s="40">
        <f t="shared" si="12"/>
        <v>36836.94</v>
      </c>
    </row>
    <row r="8" spans="1:30" ht="13.5" customHeight="1">
      <c r="A8" s="39">
        <v>4</v>
      </c>
      <c r="B8" s="10" t="s">
        <v>20</v>
      </c>
      <c r="C8" s="40">
        <v>26643.53</v>
      </c>
      <c r="D8" s="40">
        <v>1892.26</v>
      </c>
      <c r="E8" s="40">
        <v>5881.65</v>
      </c>
      <c r="F8" s="40">
        <f t="shared" si="0"/>
        <v>34417.439999999995</v>
      </c>
      <c r="G8" s="40">
        <v>15726.96</v>
      </c>
      <c r="H8" s="40">
        <v>1892.26</v>
      </c>
      <c r="I8" s="40">
        <v>5875.94</v>
      </c>
      <c r="J8" s="40">
        <f t="shared" si="1"/>
        <v>23495.159999999996</v>
      </c>
      <c r="K8" s="40">
        <v>45390.63</v>
      </c>
      <c r="L8" s="40">
        <v>4</v>
      </c>
      <c r="M8" s="40">
        <v>0</v>
      </c>
      <c r="N8" s="40">
        <f t="shared" si="2"/>
        <v>45394.63</v>
      </c>
      <c r="O8" s="40">
        <v>30522</v>
      </c>
      <c r="P8" s="40">
        <v>315.5</v>
      </c>
      <c r="Q8" s="40">
        <v>52.92</v>
      </c>
      <c r="R8" s="40">
        <f t="shared" si="3"/>
        <v>30890.42</v>
      </c>
      <c r="S8" s="40">
        <f t="shared" si="4"/>
        <v>102556.16</v>
      </c>
      <c r="T8" s="40">
        <f t="shared" si="5"/>
        <v>2211.76</v>
      </c>
      <c r="U8" s="40">
        <f t="shared" si="6"/>
        <v>5934.57</v>
      </c>
      <c r="V8" s="40">
        <f t="shared" si="7"/>
        <v>110702.48999999999</v>
      </c>
      <c r="W8" s="40">
        <v>109409.49</v>
      </c>
      <c r="X8" s="40">
        <v>11.35</v>
      </c>
      <c r="Y8" s="40">
        <v>179.99</v>
      </c>
      <c r="Z8" s="40">
        <f t="shared" si="8"/>
        <v>109600.83000000002</v>
      </c>
      <c r="AA8" s="40">
        <f t="shared" si="9"/>
        <v>211965.65000000002</v>
      </c>
      <c r="AB8" s="40">
        <f t="shared" si="10"/>
        <v>2223.11</v>
      </c>
      <c r="AC8" s="40">
        <f t="shared" si="11"/>
        <v>6114.5599999999995</v>
      </c>
      <c r="AD8" s="40">
        <f t="shared" si="12"/>
        <v>220303.32</v>
      </c>
    </row>
    <row r="9" spans="1:30" ht="13.5" customHeight="1">
      <c r="A9" s="39">
        <v>5</v>
      </c>
      <c r="B9" s="10" t="s">
        <v>21</v>
      </c>
      <c r="C9" s="40">
        <v>16326.72</v>
      </c>
      <c r="D9" s="40">
        <v>4567.06</v>
      </c>
      <c r="E9" s="40">
        <v>14617.01</v>
      </c>
      <c r="F9" s="40">
        <f t="shared" si="0"/>
        <v>35510.79</v>
      </c>
      <c r="G9" s="40">
        <v>12326.36</v>
      </c>
      <c r="H9" s="40">
        <v>4520.61</v>
      </c>
      <c r="I9" s="40">
        <v>14605.01</v>
      </c>
      <c r="J9" s="40">
        <f t="shared" si="1"/>
        <v>31451.980000000003</v>
      </c>
      <c r="K9" s="40">
        <v>1180.73</v>
      </c>
      <c r="L9" s="40">
        <v>0</v>
      </c>
      <c r="M9" s="40">
        <v>403.68</v>
      </c>
      <c r="N9" s="40">
        <f t="shared" si="2"/>
        <v>1584.41</v>
      </c>
      <c r="O9" s="40">
        <v>10471.26</v>
      </c>
      <c r="P9" s="40">
        <v>44.11</v>
      </c>
      <c r="Q9" s="40">
        <v>0</v>
      </c>
      <c r="R9" s="40">
        <f t="shared" si="3"/>
        <v>10515.37</v>
      </c>
      <c r="S9" s="40">
        <f t="shared" si="4"/>
        <v>27978.71</v>
      </c>
      <c r="T9" s="40">
        <f t="shared" si="5"/>
        <v>4611.17</v>
      </c>
      <c r="U9" s="40">
        <f t="shared" si="6"/>
        <v>15020.69</v>
      </c>
      <c r="V9" s="40">
        <f t="shared" si="7"/>
        <v>47610.57</v>
      </c>
      <c r="W9" s="40">
        <v>3480.28</v>
      </c>
      <c r="X9" s="40">
        <v>3.42</v>
      </c>
      <c r="Y9" s="40">
        <v>0</v>
      </c>
      <c r="Z9" s="40">
        <f t="shared" si="8"/>
        <v>3483.7000000000003</v>
      </c>
      <c r="AA9" s="40">
        <f t="shared" si="9"/>
        <v>31458.989999999998</v>
      </c>
      <c r="AB9" s="40">
        <f t="shared" si="10"/>
        <v>4614.59</v>
      </c>
      <c r="AC9" s="40">
        <f t="shared" si="11"/>
        <v>15020.69</v>
      </c>
      <c r="AD9" s="40">
        <f t="shared" si="12"/>
        <v>51094.270000000004</v>
      </c>
    </row>
    <row r="10" spans="1:30" ht="13.5" customHeight="1">
      <c r="A10" s="39">
        <v>6</v>
      </c>
      <c r="B10" s="10" t="s">
        <v>22</v>
      </c>
      <c r="C10" s="40">
        <v>1069.01</v>
      </c>
      <c r="D10" s="40">
        <v>276.57</v>
      </c>
      <c r="E10" s="40">
        <v>12289.39</v>
      </c>
      <c r="F10" s="40">
        <f t="shared" si="0"/>
        <v>13634.97</v>
      </c>
      <c r="G10" s="40">
        <v>877.24</v>
      </c>
      <c r="H10" s="40">
        <v>269.67</v>
      </c>
      <c r="I10" s="40">
        <v>11815.24</v>
      </c>
      <c r="J10" s="40">
        <f t="shared" si="1"/>
        <v>12962.15</v>
      </c>
      <c r="K10" s="40">
        <v>101.57</v>
      </c>
      <c r="L10" s="40">
        <v>0.5</v>
      </c>
      <c r="M10" s="40">
        <v>216.33</v>
      </c>
      <c r="N10" s="40">
        <f t="shared" si="2"/>
        <v>318.4</v>
      </c>
      <c r="O10" s="40">
        <v>449.42</v>
      </c>
      <c r="P10" s="40">
        <v>40.25</v>
      </c>
      <c r="Q10" s="40">
        <v>330.95</v>
      </c>
      <c r="R10" s="40">
        <f t="shared" si="3"/>
        <v>820.62</v>
      </c>
      <c r="S10" s="40">
        <f t="shared" si="4"/>
        <v>1620</v>
      </c>
      <c r="T10" s="40">
        <f t="shared" si="5"/>
        <v>317.32</v>
      </c>
      <c r="U10" s="40">
        <f t="shared" si="6"/>
        <v>12836.67</v>
      </c>
      <c r="V10" s="40">
        <f t="shared" si="7"/>
        <v>14773.99</v>
      </c>
      <c r="W10" s="40">
        <v>504.88</v>
      </c>
      <c r="X10" s="40">
        <v>39.93</v>
      </c>
      <c r="Y10" s="40">
        <v>1177.31</v>
      </c>
      <c r="Z10" s="40">
        <f t="shared" si="8"/>
        <v>1722.12</v>
      </c>
      <c r="AA10" s="40">
        <f t="shared" si="9"/>
        <v>2124.88</v>
      </c>
      <c r="AB10" s="40">
        <f t="shared" si="10"/>
        <v>357.25</v>
      </c>
      <c r="AC10" s="40">
        <f t="shared" si="11"/>
        <v>14013.98</v>
      </c>
      <c r="AD10" s="40">
        <f t="shared" si="12"/>
        <v>16496.11</v>
      </c>
    </row>
    <row r="11" spans="1:30" ht="13.5" customHeight="1">
      <c r="A11" s="39">
        <v>7</v>
      </c>
      <c r="B11" s="10" t="s">
        <v>23</v>
      </c>
      <c r="C11" s="40">
        <v>23832.55</v>
      </c>
      <c r="D11" s="40">
        <v>5568.52</v>
      </c>
      <c r="E11" s="40">
        <v>1573.04</v>
      </c>
      <c r="F11" s="40">
        <f t="shared" si="0"/>
        <v>30974.11</v>
      </c>
      <c r="G11" s="40">
        <v>20692.37</v>
      </c>
      <c r="H11" s="40">
        <v>5177.8</v>
      </c>
      <c r="I11" s="40">
        <v>1569.54</v>
      </c>
      <c r="J11" s="40">
        <f t="shared" si="1"/>
        <v>27439.71</v>
      </c>
      <c r="K11" s="40">
        <v>1323.88</v>
      </c>
      <c r="L11" s="40">
        <v>32.94</v>
      </c>
      <c r="M11" s="40">
        <v>0</v>
      </c>
      <c r="N11" s="40">
        <f t="shared" si="2"/>
        <v>1356.8200000000002</v>
      </c>
      <c r="O11" s="40">
        <v>8101.1</v>
      </c>
      <c r="P11" s="40">
        <v>362.28</v>
      </c>
      <c r="Q11" s="40">
        <v>0</v>
      </c>
      <c r="R11" s="40">
        <f t="shared" si="3"/>
        <v>8463.380000000001</v>
      </c>
      <c r="S11" s="40">
        <f t="shared" si="4"/>
        <v>33257.53</v>
      </c>
      <c r="T11" s="40">
        <f t="shared" si="5"/>
        <v>5963.74</v>
      </c>
      <c r="U11" s="40">
        <f t="shared" si="6"/>
        <v>1573.04</v>
      </c>
      <c r="V11" s="40">
        <f t="shared" si="7"/>
        <v>40794.31</v>
      </c>
      <c r="W11" s="40">
        <v>6017.83</v>
      </c>
      <c r="X11" s="40">
        <v>514.24</v>
      </c>
      <c r="Y11" s="40">
        <v>274.12</v>
      </c>
      <c r="Z11" s="40">
        <f t="shared" si="8"/>
        <v>6806.19</v>
      </c>
      <c r="AA11" s="40">
        <f t="shared" si="9"/>
        <v>39275.36</v>
      </c>
      <c r="AB11" s="40">
        <f t="shared" si="10"/>
        <v>6477.98</v>
      </c>
      <c r="AC11" s="40">
        <f t="shared" si="11"/>
        <v>1847.1599999999999</v>
      </c>
      <c r="AD11" s="40">
        <f t="shared" si="12"/>
        <v>47600.5</v>
      </c>
    </row>
    <row r="12" spans="1:30" ht="13.5" customHeight="1">
      <c r="A12" s="39">
        <v>8</v>
      </c>
      <c r="B12" s="10" t="s">
        <v>24</v>
      </c>
      <c r="C12" s="40">
        <v>7010.13</v>
      </c>
      <c r="D12" s="40">
        <v>268.98</v>
      </c>
      <c r="E12" s="40">
        <v>12877.18</v>
      </c>
      <c r="F12" s="40">
        <f t="shared" si="0"/>
        <v>20156.29</v>
      </c>
      <c r="G12" s="40">
        <v>6066.48</v>
      </c>
      <c r="H12" s="40">
        <v>241.9</v>
      </c>
      <c r="I12" s="40">
        <v>12649.8</v>
      </c>
      <c r="J12" s="40">
        <f t="shared" si="1"/>
        <v>18958.18</v>
      </c>
      <c r="K12" s="40">
        <v>54.68</v>
      </c>
      <c r="L12" s="40">
        <v>0</v>
      </c>
      <c r="M12" s="40">
        <v>7.2</v>
      </c>
      <c r="N12" s="40">
        <f t="shared" si="2"/>
        <v>61.88</v>
      </c>
      <c r="O12" s="40">
        <v>2107.44</v>
      </c>
      <c r="P12" s="40">
        <v>303.51</v>
      </c>
      <c r="Q12" s="40">
        <v>1086.71</v>
      </c>
      <c r="R12" s="40">
        <f t="shared" si="3"/>
        <v>3497.66</v>
      </c>
      <c r="S12" s="40">
        <f t="shared" si="4"/>
        <v>9172.25</v>
      </c>
      <c r="T12" s="40">
        <f t="shared" si="5"/>
        <v>572.49</v>
      </c>
      <c r="U12" s="40">
        <f t="shared" si="6"/>
        <v>13971.09</v>
      </c>
      <c r="V12" s="40">
        <f t="shared" si="7"/>
        <v>23715.83</v>
      </c>
      <c r="W12" s="40">
        <v>2260.53</v>
      </c>
      <c r="X12" s="40">
        <v>134.47</v>
      </c>
      <c r="Y12" s="40">
        <v>4374.1</v>
      </c>
      <c r="Z12" s="40">
        <f t="shared" si="8"/>
        <v>6769.1</v>
      </c>
      <c r="AA12" s="40">
        <f t="shared" si="9"/>
        <v>11432.78</v>
      </c>
      <c r="AB12" s="40">
        <f t="shared" si="10"/>
        <v>706.96</v>
      </c>
      <c r="AC12" s="40">
        <f t="shared" si="11"/>
        <v>18345.190000000002</v>
      </c>
      <c r="AD12" s="40">
        <f t="shared" si="12"/>
        <v>30484.930000000004</v>
      </c>
    </row>
    <row r="13" spans="1:30" ht="13.5" customHeight="1">
      <c r="A13" s="39">
        <v>9</v>
      </c>
      <c r="B13" s="10" t="s">
        <v>25</v>
      </c>
      <c r="C13" s="40">
        <v>13240.51</v>
      </c>
      <c r="D13" s="40">
        <v>34.36</v>
      </c>
      <c r="E13" s="40">
        <v>12044.26</v>
      </c>
      <c r="F13" s="40">
        <f t="shared" si="0"/>
        <v>25319.13</v>
      </c>
      <c r="G13" s="40">
        <v>8930.78</v>
      </c>
      <c r="H13" s="40">
        <v>29.36</v>
      </c>
      <c r="I13" s="40">
        <v>12037.04</v>
      </c>
      <c r="J13" s="40">
        <f t="shared" si="1"/>
        <v>20997.18</v>
      </c>
      <c r="K13" s="40">
        <v>693.61</v>
      </c>
      <c r="L13" s="40">
        <v>0</v>
      </c>
      <c r="M13" s="40">
        <v>0</v>
      </c>
      <c r="N13" s="40">
        <f t="shared" si="2"/>
        <v>693.61</v>
      </c>
      <c r="O13" s="40">
        <v>5107.58</v>
      </c>
      <c r="P13" s="40">
        <v>6.52</v>
      </c>
      <c r="Q13" s="40">
        <v>0</v>
      </c>
      <c r="R13" s="40">
        <f t="shared" si="3"/>
        <v>5114.1</v>
      </c>
      <c r="S13" s="40">
        <f t="shared" si="4"/>
        <v>19041.7</v>
      </c>
      <c r="T13" s="40">
        <f t="shared" si="5"/>
        <v>40.879999999999995</v>
      </c>
      <c r="U13" s="40">
        <f t="shared" si="6"/>
        <v>12044.26</v>
      </c>
      <c r="V13" s="40">
        <f t="shared" si="7"/>
        <v>31126.840000000004</v>
      </c>
      <c r="W13" s="40">
        <v>6038.73</v>
      </c>
      <c r="X13" s="40">
        <v>0.11</v>
      </c>
      <c r="Y13" s="40">
        <v>0</v>
      </c>
      <c r="Z13" s="40">
        <f t="shared" si="8"/>
        <v>6038.839999999999</v>
      </c>
      <c r="AA13" s="40">
        <f t="shared" si="9"/>
        <v>25080.43</v>
      </c>
      <c r="AB13" s="40">
        <f t="shared" si="10"/>
        <v>40.989999999999995</v>
      </c>
      <c r="AC13" s="40">
        <f t="shared" si="11"/>
        <v>12044.26</v>
      </c>
      <c r="AD13" s="40">
        <f t="shared" si="12"/>
        <v>37165.68</v>
      </c>
    </row>
    <row r="14" spans="1:30" ht="13.5" customHeight="1">
      <c r="A14" s="39">
        <v>10</v>
      </c>
      <c r="B14" s="10" t="s">
        <v>26</v>
      </c>
      <c r="C14" s="40">
        <v>460.88</v>
      </c>
      <c r="D14" s="40">
        <v>81.5</v>
      </c>
      <c r="E14" s="40">
        <v>2072.48</v>
      </c>
      <c r="F14" s="40">
        <f t="shared" si="0"/>
        <v>2614.86</v>
      </c>
      <c r="G14" s="40">
        <v>428.55</v>
      </c>
      <c r="H14" s="40">
        <v>58</v>
      </c>
      <c r="I14" s="40">
        <v>2015.85</v>
      </c>
      <c r="J14" s="40">
        <f t="shared" si="1"/>
        <v>2502.4</v>
      </c>
      <c r="K14" s="40">
        <v>48</v>
      </c>
      <c r="L14" s="40">
        <v>23.75</v>
      </c>
      <c r="M14" s="40">
        <v>19.02</v>
      </c>
      <c r="N14" s="40">
        <f t="shared" si="2"/>
        <v>90.77</v>
      </c>
      <c r="O14" s="40">
        <v>270.96</v>
      </c>
      <c r="P14" s="40">
        <v>98.55</v>
      </c>
      <c r="Q14" s="40">
        <v>327.45</v>
      </c>
      <c r="R14" s="40">
        <f t="shared" si="3"/>
        <v>696.96</v>
      </c>
      <c r="S14" s="40">
        <f t="shared" si="4"/>
        <v>779.8399999999999</v>
      </c>
      <c r="T14" s="40">
        <f t="shared" si="5"/>
        <v>203.8</v>
      </c>
      <c r="U14" s="40">
        <f t="shared" si="6"/>
        <v>2418.95</v>
      </c>
      <c r="V14" s="40">
        <f t="shared" si="7"/>
        <v>3402.5899999999997</v>
      </c>
      <c r="W14" s="40">
        <v>3501.42</v>
      </c>
      <c r="X14" s="40">
        <v>428.81</v>
      </c>
      <c r="Y14" s="40">
        <v>1252.15</v>
      </c>
      <c r="Z14" s="40">
        <f t="shared" si="8"/>
        <v>5182.38</v>
      </c>
      <c r="AA14" s="40">
        <f t="shared" si="9"/>
        <v>4281.26</v>
      </c>
      <c r="AB14" s="40">
        <f t="shared" si="10"/>
        <v>632.61</v>
      </c>
      <c r="AC14" s="40">
        <f t="shared" si="11"/>
        <v>3671.1</v>
      </c>
      <c r="AD14" s="40">
        <f t="shared" si="12"/>
        <v>8584.97</v>
      </c>
    </row>
    <row r="15" spans="1:30" ht="13.5" customHeight="1">
      <c r="A15" s="39">
        <v>11</v>
      </c>
      <c r="B15" s="10" t="s">
        <v>27</v>
      </c>
      <c r="C15" s="40">
        <v>1046.66</v>
      </c>
      <c r="D15" s="40">
        <v>64.74</v>
      </c>
      <c r="E15" s="40">
        <v>2172.24</v>
      </c>
      <c r="F15" s="40">
        <f t="shared" si="0"/>
        <v>3283.64</v>
      </c>
      <c r="G15" s="40">
        <v>844.78</v>
      </c>
      <c r="H15" s="40">
        <v>37.85</v>
      </c>
      <c r="I15" s="40">
        <v>1627.25</v>
      </c>
      <c r="J15" s="40">
        <f t="shared" si="1"/>
        <v>2509.88</v>
      </c>
      <c r="K15" s="40">
        <v>734.63</v>
      </c>
      <c r="L15" s="40">
        <v>0.1</v>
      </c>
      <c r="M15" s="40">
        <v>0</v>
      </c>
      <c r="N15" s="40">
        <f t="shared" si="2"/>
        <v>734.73</v>
      </c>
      <c r="O15" s="40">
        <v>1479.92</v>
      </c>
      <c r="P15" s="40">
        <v>41.83</v>
      </c>
      <c r="Q15" s="40">
        <v>1399.97</v>
      </c>
      <c r="R15" s="40">
        <f t="shared" si="3"/>
        <v>2921.7200000000003</v>
      </c>
      <c r="S15" s="40">
        <f t="shared" si="4"/>
        <v>3261.21</v>
      </c>
      <c r="T15" s="40">
        <f t="shared" si="5"/>
        <v>106.66999999999999</v>
      </c>
      <c r="U15" s="40">
        <f t="shared" si="6"/>
        <v>3572.21</v>
      </c>
      <c r="V15" s="40">
        <f t="shared" si="7"/>
        <v>6940.09</v>
      </c>
      <c r="W15" s="40">
        <v>341.36</v>
      </c>
      <c r="X15" s="40">
        <v>87.52</v>
      </c>
      <c r="Y15" s="40">
        <v>152.72</v>
      </c>
      <c r="Z15" s="40">
        <f t="shared" si="8"/>
        <v>581.6</v>
      </c>
      <c r="AA15" s="40">
        <f t="shared" si="9"/>
        <v>3602.57</v>
      </c>
      <c r="AB15" s="40">
        <f t="shared" si="10"/>
        <v>194.19</v>
      </c>
      <c r="AC15" s="40">
        <f t="shared" si="11"/>
        <v>3724.93</v>
      </c>
      <c r="AD15" s="40">
        <f t="shared" si="12"/>
        <v>7521.6900000000005</v>
      </c>
    </row>
    <row r="16" spans="1:30" ht="13.5" customHeight="1">
      <c r="A16" s="39">
        <v>12</v>
      </c>
      <c r="B16" s="10" t="s">
        <v>28</v>
      </c>
      <c r="C16" s="40">
        <v>4589.58</v>
      </c>
      <c r="D16" s="40">
        <v>135.58</v>
      </c>
      <c r="E16" s="40">
        <v>3958.78</v>
      </c>
      <c r="F16" s="40">
        <f t="shared" si="0"/>
        <v>8683.94</v>
      </c>
      <c r="G16" s="40">
        <v>4427.37</v>
      </c>
      <c r="H16" s="40">
        <v>133.83</v>
      </c>
      <c r="I16" s="40">
        <v>3958.78</v>
      </c>
      <c r="J16" s="40">
        <f t="shared" si="1"/>
        <v>8519.98</v>
      </c>
      <c r="K16" s="40">
        <v>0</v>
      </c>
      <c r="L16" s="40">
        <v>0</v>
      </c>
      <c r="M16" s="40">
        <v>0</v>
      </c>
      <c r="N16" s="40">
        <f t="shared" si="2"/>
        <v>0</v>
      </c>
      <c r="O16" s="40">
        <v>191.53</v>
      </c>
      <c r="P16" s="40">
        <v>5.35</v>
      </c>
      <c r="Q16" s="40">
        <v>0</v>
      </c>
      <c r="R16" s="40">
        <f t="shared" si="3"/>
        <v>196.88</v>
      </c>
      <c r="S16" s="40">
        <f t="shared" si="4"/>
        <v>4781.11</v>
      </c>
      <c r="T16" s="40">
        <f t="shared" si="5"/>
        <v>140.93</v>
      </c>
      <c r="U16" s="40">
        <f t="shared" si="6"/>
        <v>3958.78</v>
      </c>
      <c r="V16" s="40">
        <f t="shared" si="7"/>
        <v>8880.82</v>
      </c>
      <c r="W16" s="40">
        <v>3.57</v>
      </c>
      <c r="X16" s="40">
        <v>2.84</v>
      </c>
      <c r="Y16" s="40">
        <v>0</v>
      </c>
      <c r="Z16" s="40">
        <f t="shared" si="8"/>
        <v>6.41</v>
      </c>
      <c r="AA16" s="40">
        <f t="shared" si="9"/>
        <v>4784.679999999999</v>
      </c>
      <c r="AB16" s="40">
        <f t="shared" si="10"/>
        <v>143.77</v>
      </c>
      <c r="AC16" s="40">
        <f t="shared" si="11"/>
        <v>3958.78</v>
      </c>
      <c r="AD16" s="40">
        <f t="shared" si="12"/>
        <v>8887.23</v>
      </c>
    </row>
    <row r="17" spans="1:30" ht="13.5" customHeight="1">
      <c r="A17" s="39">
        <v>13</v>
      </c>
      <c r="B17" s="10" t="s">
        <v>29</v>
      </c>
      <c r="C17" s="40">
        <v>19894.59</v>
      </c>
      <c r="D17" s="40">
        <v>67.07</v>
      </c>
      <c r="E17" s="40">
        <v>64805.48</v>
      </c>
      <c r="F17" s="40">
        <f t="shared" si="0"/>
        <v>84767.14</v>
      </c>
      <c r="G17" s="40">
        <v>14122.41</v>
      </c>
      <c r="H17" s="40">
        <v>32.5</v>
      </c>
      <c r="I17" s="40">
        <v>64673.27</v>
      </c>
      <c r="J17" s="40">
        <f t="shared" si="1"/>
        <v>78828.18</v>
      </c>
      <c r="K17" s="40">
        <v>1813.57</v>
      </c>
      <c r="L17" s="40">
        <v>0</v>
      </c>
      <c r="M17" s="40">
        <v>9.45</v>
      </c>
      <c r="N17" s="40">
        <f t="shared" si="2"/>
        <v>1823.02</v>
      </c>
      <c r="O17" s="40">
        <v>4718.39</v>
      </c>
      <c r="P17" s="40">
        <v>22.95</v>
      </c>
      <c r="Q17" s="40">
        <v>39.36</v>
      </c>
      <c r="R17" s="40">
        <f t="shared" si="3"/>
        <v>4780.7</v>
      </c>
      <c r="S17" s="40">
        <f t="shared" si="4"/>
        <v>26426.55</v>
      </c>
      <c r="T17" s="40">
        <f t="shared" si="5"/>
        <v>90.02</v>
      </c>
      <c r="U17" s="40">
        <f t="shared" si="6"/>
        <v>64854.29</v>
      </c>
      <c r="V17" s="40">
        <f t="shared" si="7"/>
        <v>91370.86</v>
      </c>
      <c r="W17" s="40">
        <v>32309.91</v>
      </c>
      <c r="X17" s="40">
        <v>44.74</v>
      </c>
      <c r="Y17" s="40">
        <v>872.41</v>
      </c>
      <c r="Z17" s="40">
        <f t="shared" si="8"/>
        <v>33227.060000000005</v>
      </c>
      <c r="AA17" s="40">
        <f t="shared" si="9"/>
        <v>58736.46</v>
      </c>
      <c r="AB17" s="40">
        <f t="shared" si="10"/>
        <v>134.76</v>
      </c>
      <c r="AC17" s="40">
        <f t="shared" si="11"/>
        <v>65726.7</v>
      </c>
      <c r="AD17" s="40">
        <f t="shared" si="12"/>
        <v>124597.92</v>
      </c>
    </row>
    <row r="18" spans="1:30" ht="13.5" customHeight="1">
      <c r="A18" s="39">
        <v>14</v>
      </c>
      <c r="B18" s="10" t="s">
        <v>30</v>
      </c>
      <c r="C18" s="40">
        <v>19855.74</v>
      </c>
      <c r="D18" s="40">
        <v>7672.46</v>
      </c>
      <c r="E18" s="40">
        <v>8898.28</v>
      </c>
      <c r="F18" s="40">
        <f t="shared" si="0"/>
        <v>36426.48</v>
      </c>
      <c r="G18" s="40">
        <v>17613.34</v>
      </c>
      <c r="H18" s="40">
        <v>7672.46</v>
      </c>
      <c r="I18" s="40">
        <v>8898.28</v>
      </c>
      <c r="J18" s="40">
        <f t="shared" si="1"/>
        <v>34184.08</v>
      </c>
      <c r="K18" s="40">
        <v>393.7</v>
      </c>
      <c r="L18" s="40">
        <v>3.2</v>
      </c>
      <c r="M18" s="40">
        <v>0</v>
      </c>
      <c r="N18" s="40">
        <f t="shared" si="2"/>
        <v>396.9</v>
      </c>
      <c r="O18" s="40">
        <v>2102.55</v>
      </c>
      <c r="P18" s="40">
        <v>108.35</v>
      </c>
      <c r="Q18" s="40">
        <v>0</v>
      </c>
      <c r="R18" s="40">
        <f t="shared" si="3"/>
        <v>2210.9</v>
      </c>
      <c r="S18" s="40">
        <f t="shared" si="4"/>
        <v>22351.99</v>
      </c>
      <c r="T18" s="40">
        <f t="shared" si="5"/>
        <v>7784.01</v>
      </c>
      <c r="U18" s="40">
        <f t="shared" si="6"/>
        <v>8898.28</v>
      </c>
      <c r="V18" s="40">
        <f t="shared" si="7"/>
        <v>39034.28</v>
      </c>
      <c r="W18" s="40">
        <v>1865.78</v>
      </c>
      <c r="X18" s="40">
        <v>12.9</v>
      </c>
      <c r="Y18" s="40">
        <v>0</v>
      </c>
      <c r="Z18" s="40">
        <f t="shared" si="8"/>
        <v>1878.68</v>
      </c>
      <c r="AA18" s="40">
        <f t="shared" si="9"/>
        <v>24217.77</v>
      </c>
      <c r="AB18" s="40">
        <f t="shared" si="10"/>
        <v>7796.91</v>
      </c>
      <c r="AC18" s="40">
        <f t="shared" si="11"/>
        <v>8898.28</v>
      </c>
      <c r="AD18" s="40">
        <f t="shared" si="12"/>
        <v>40912.96</v>
      </c>
    </row>
    <row r="19" spans="1:30" ht="13.5" customHeight="1">
      <c r="A19" s="39">
        <v>15</v>
      </c>
      <c r="B19" s="10" t="s">
        <v>31</v>
      </c>
      <c r="C19" s="40">
        <v>35032</v>
      </c>
      <c r="D19" s="40">
        <v>185</v>
      </c>
      <c r="E19" s="40">
        <v>52766</v>
      </c>
      <c r="F19" s="40">
        <f t="shared" si="0"/>
        <v>87983</v>
      </c>
      <c r="G19" s="40">
        <v>30274.45</v>
      </c>
      <c r="H19" s="40">
        <v>185</v>
      </c>
      <c r="I19" s="40">
        <v>46641.5</v>
      </c>
      <c r="J19" s="40">
        <f t="shared" si="1"/>
        <v>77100.95</v>
      </c>
      <c r="K19" s="40">
        <v>22642</v>
      </c>
      <c r="L19" s="40">
        <v>62</v>
      </c>
      <c r="M19" s="40">
        <v>3395</v>
      </c>
      <c r="N19" s="40">
        <f t="shared" si="2"/>
        <v>26099</v>
      </c>
      <c r="O19" s="40">
        <v>6632</v>
      </c>
      <c r="P19" s="40">
        <v>56</v>
      </c>
      <c r="Q19" s="40">
        <v>6776</v>
      </c>
      <c r="R19" s="40">
        <f t="shared" si="3"/>
        <v>13464</v>
      </c>
      <c r="S19" s="40">
        <f t="shared" si="4"/>
        <v>64306</v>
      </c>
      <c r="T19" s="40">
        <f t="shared" si="5"/>
        <v>303</v>
      </c>
      <c r="U19" s="40">
        <f t="shared" si="6"/>
        <v>62937</v>
      </c>
      <c r="V19" s="40">
        <f t="shared" si="7"/>
        <v>127546</v>
      </c>
      <c r="W19" s="40">
        <v>889.33</v>
      </c>
      <c r="X19" s="40">
        <v>0</v>
      </c>
      <c r="Y19" s="40">
        <v>3716.78</v>
      </c>
      <c r="Z19" s="40">
        <f t="shared" si="8"/>
        <v>4606.110000000001</v>
      </c>
      <c r="AA19" s="40">
        <f t="shared" si="9"/>
        <v>65195.33</v>
      </c>
      <c r="AB19" s="40">
        <f t="shared" si="10"/>
        <v>303</v>
      </c>
      <c r="AC19" s="40">
        <f t="shared" si="11"/>
        <v>66653.78</v>
      </c>
      <c r="AD19" s="40">
        <f t="shared" si="12"/>
        <v>132152.11</v>
      </c>
    </row>
    <row r="20" spans="1:30" ht="13.5" customHeight="1">
      <c r="A20" s="39">
        <v>16</v>
      </c>
      <c r="B20" s="10" t="s">
        <v>32</v>
      </c>
      <c r="C20" s="40">
        <v>12067.84</v>
      </c>
      <c r="D20" s="40">
        <v>3271.69</v>
      </c>
      <c r="E20" s="40">
        <v>17991.47</v>
      </c>
      <c r="F20" s="40">
        <f t="shared" si="0"/>
        <v>33331</v>
      </c>
      <c r="G20" s="40">
        <v>10726.05</v>
      </c>
      <c r="H20" s="40">
        <v>3271.69</v>
      </c>
      <c r="I20" s="40">
        <v>17967.1</v>
      </c>
      <c r="J20" s="40">
        <f t="shared" si="1"/>
        <v>31964.839999999997</v>
      </c>
      <c r="K20" s="40">
        <v>2126.6</v>
      </c>
      <c r="L20" s="40">
        <v>2</v>
      </c>
      <c r="M20" s="40">
        <v>0</v>
      </c>
      <c r="N20" s="40">
        <f t="shared" si="2"/>
        <v>2128.6</v>
      </c>
      <c r="O20" s="40">
        <v>7040.27</v>
      </c>
      <c r="P20" s="40">
        <v>4.24</v>
      </c>
      <c r="Q20" s="40">
        <v>0</v>
      </c>
      <c r="R20" s="40">
        <f t="shared" si="3"/>
        <v>7044.51</v>
      </c>
      <c r="S20" s="40">
        <f t="shared" si="4"/>
        <v>21234.71</v>
      </c>
      <c r="T20" s="40">
        <f t="shared" si="5"/>
        <v>3277.93</v>
      </c>
      <c r="U20" s="40">
        <f t="shared" si="6"/>
        <v>17991.47</v>
      </c>
      <c r="V20" s="40">
        <f t="shared" si="7"/>
        <v>42504.11</v>
      </c>
      <c r="W20" s="40">
        <v>3711.64</v>
      </c>
      <c r="X20" s="40">
        <v>2</v>
      </c>
      <c r="Y20" s="40">
        <v>0</v>
      </c>
      <c r="Z20" s="40">
        <f t="shared" si="8"/>
        <v>3713.64</v>
      </c>
      <c r="AA20" s="40">
        <f t="shared" si="9"/>
        <v>24946.35</v>
      </c>
      <c r="AB20" s="40">
        <f t="shared" si="10"/>
        <v>3279.93</v>
      </c>
      <c r="AC20" s="40">
        <f t="shared" si="11"/>
        <v>17991.47</v>
      </c>
      <c r="AD20" s="40">
        <f t="shared" si="12"/>
        <v>46217.75</v>
      </c>
    </row>
    <row r="21" spans="1:30" ht="13.5" customHeight="1">
      <c r="A21" s="39">
        <v>17</v>
      </c>
      <c r="B21" s="10" t="s">
        <v>33</v>
      </c>
      <c r="C21" s="40">
        <v>7319.72</v>
      </c>
      <c r="D21" s="40">
        <v>142.31</v>
      </c>
      <c r="E21" s="40">
        <v>15894.21</v>
      </c>
      <c r="F21" s="40">
        <f t="shared" si="0"/>
        <v>23356.239999999998</v>
      </c>
      <c r="G21" s="40">
        <v>6606.51</v>
      </c>
      <c r="H21" s="40">
        <v>111.62</v>
      </c>
      <c r="I21" s="40">
        <v>15893.41</v>
      </c>
      <c r="J21" s="40">
        <f t="shared" si="1"/>
        <v>22611.54</v>
      </c>
      <c r="K21" s="40">
        <v>27.03</v>
      </c>
      <c r="L21" s="40">
        <v>0</v>
      </c>
      <c r="M21" s="40">
        <v>0</v>
      </c>
      <c r="N21" s="40">
        <f t="shared" si="2"/>
        <v>27.03</v>
      </c>
      <c r="O21" s="40">
        <v>1377.44</v>
      </c>
      <c r="P21" s="40">
        <v>37.2</v>
      </c>
      <c r="Q21" s="40">
        <v>0</v>
      </c>
      <c r="R21" s="40">
        <f t="shared" si="3"/>
        <v>1414.64</v>
      </c>
      <c r="S21" s="40">
        <f t="shared" si="4"/>
        <v>8724.19</v>
      </c>
      <c r="T21" s="40">
        <f t="shared" si="5"/>
        <v>179.51</v>
      </c>
      <c r="U21" s="40">
        <f t="shared" si="6"/>
        <v>15894.21</v>
      </c>
      <c r="V21" s="40">
        <f t="shared" si="7"/>
        <v>24797.91</v>
      </c>
      <c r="W21" s="40">
        <v>597.98</v>
      </c>
      <c r="X21" s="40">
        <v>1</v>
      </c>
      <c r="Y21" s="40">
        <v>74.82</v>
      </c>
      <c r="Z21" s="40">
        <f t="shared" si="8"/>
        <v>673.8</v>
      </c>
      <c r="AA21" s="40">
        <f t="shared" si="9"/>
        <v>9322.17</v>
      </c>
      <c r="AB21" s="40">
        <f t="shared" si="10"/>
        <v>180.51</v>
      </c>
      <c r="AC21" s="40">
        <f t="shared" si="11"/>
        <v>15969.029999999999</v>
      </c>
      <c r="AD21" s="40">
        <f t="shared" si="12"/>
        <v>25471.71</v>
      </c>
    </row>
    <row r="22" spans="1:30" ht="13.5" customHeight="1">
      <c r="A22" s="39">
        <v>18</v>
      </c>
      <c r="B22" s="10" t="s">
        <v>34</v>
      </c>
      <c r="C22" s="40">
        <v>21337.75</v>
      </c>
      <c r="D22" s="40">
        <v>7112.27</v>
      </c>
      <c r="E22" s="40">
        <v>7237.4</v>
      </c>
      <c r="F22" s="40">
        <f t="shared" si="0"/>
        <v>35687.42</v>
      </c>
      <c r="G22" s="40">
        <v>20731.95</v>
      </c>
      <c r="H22" s="40">
        <v>7112.27</v>
      </c>
      <c r="I22" s="40">
        <v>7237.4</v>
      </c>
      <c r="J22" s="40">
        <f t="shared" si="1"/>
        <v>35081.62</v>
      </c>
      <c r="K22" s="40">
        <v>2101.59</v>
      </c>
      <c r="L22" s="40">
        <v>0</v>
      </c>
      <c r="M22" s="40">
        <v>0</v>
      </c>
      <c r="N22" s="40">
        <f t="shared" si="2"/>
        <v>2101.59</v>
      </c>
      <c r="O22" s="40">
        <v>7472.03</v>
      </c>
      <c r="P22" s="40">
        <v>45.6</v>
      </c>
      <c r="Q22" s="40">
        <v>0</v>
      </c>
      <c r="R22" s="40">
        <f t="shared" si="3"/>
        <v>7517.63</v>
      </c>
      <c r="S22" s="40">
        <f t="shared" si="4"/>
        <v>30911.37</v>
      </c>
      <c r="T22" s="40">
        <f t="shared" si="5"/>
        <v>7157.870000000001</v>
      </c>
      <c r="U22" s="40">
        <f t="shared" si="6"/>
        <v>7237.4</v>
      </c>
      <c r="V22" s="40">
        <f t="shared" si="7"/>
        <v>45306.64</v>
      </c>
      <c r="W22" s="40">
        <v>3858.81</v>
      </c>
      <c r="X22" s="40">
        <v>4.3</v>
      </c>
      <c r="Y22" s="40">
        <v>0</v>
      </c>
      <c r="Z22" s="40">
        <f t="shared" si="8"/>
        <v>3863.11</v>
      </c>
      <c r="AA22" s="40">
        <f t="shared" si="9"/>
        <v>34770.18</v>
      </c>
      <c r="AB22" s="40">
        <f t="shared" si="10"/>
        <v>7162.170000000001</v>
      </c>
      <c r="AC22" s="40">
        <f t="shared" si="11"/>
        <v>7237.4</v>
      </c>
      <c r="AD22" s="40">
        <f t="shared" si="12"/>
        <v>49169.75</v>
      </c>
    </row>
    <row r="23" spans="1:30" ht="13.5" customHeight="1">
      <c r="A23" s="39">
        <v>19</v>
      </c>
      <c r="B23" s="10" t="s">
        <v>35</v>
      </c>
      <c r="C23" s="40">
        <v>8615.25</v>
      </c>
      <c r="D23" s="40">
        <v>18.55</v>
      </c>
      <c r="E23" s="40">
        <v>7644.67</v>
      </c>
      <c r="F23" s="40">
        <f t="shared" si="0"/>
        <v>16278.47</v>
      </c>
      <c r="G23" s="40">
        <v>6717.53</v>
      </c>
      <c r="H23" s="40">
        <v>14.11</v>
      </c>
      <c r="I23" s="40">
        <v>7644.67</v>
      </c>
      <c r="J23" s="40">
        <f t="shared" si="1"/>
        <v>14376.31</v>
      </c>
      <c r="K23" s="40">
        <v>110</v>
      </c>
      <c r="L23" s="40">
        <v>0</v>
      </c>
      <c r="M23" s="40">
        <v>0</v>
      </c>
      <c r="N23" s="40">
        <f t="shared" si="2"/>
        <v>110</v>
      </c>
      <c r="O23" s="40">
        <v>1481.55</v>
      </c>
      <c r="P23" s="40">
        <v>82.71</v>
      </c>
      <c r="Q23" s="40">
        <v>0</v>
      </c>
      <c r="R23" s="40">
        <f t="shared" si="3"/>
        <v>1564.26</v>
      </c>
      <c r="S23" s="40">
        <f t="shared" si="4"/>
        <v>10206.8</v>
      </c>
      <c r="T23" s="40">
        <f t="shared" si="5"/>
        <v>101.25999999999999</v>
      </c>
      <c r="U23" s="40">
        <f t="shared" si="6"/>
        <v>7644.67</v>
      </c>
      <c r="V23" s="40">
        <f t="shared" si="7"/>
        <v>17952.73</v>
      </c>
      <c r="W23" s="40">
        <v>564.52</v>
      </c>
      <c r="X23" s="40">
        <v>29.86</v>
      </c>
      <c r="Y23" s="40">
        <v>0</v>
      </c>
      <c r="Z23" s="40">
        <f t="shared" si="8"/>
        <v>594.38</v>
      </c>
      <c r="AA23" s="40">
        <f t="shared" si="9"/>
        <v>10771.32</v>
      </c>
      <c r="AB23" s="40">
        <f t="shared" si="10"/>
        <v>131.12</v>
      </c>
      <c r="AC23" s="40">
        <f t="shared" si="11"/>
        <v>7644.67</v>
      </c>
      <c r="AD23" s="40">
        <f t="shared" si="12"/>
        <v>18547.11</v>
      </c>
    </row>
    <row r="24" spans="1:30" ht="13.5" customHeight="1">
      <c r="A24" s="39">
        <v>20</v>
      </c>
      <c r="B24" s="10" t="s">
        <v>36</v>
      </c>
      <c r="C24" s="40">
        <v>48184.42</v>
      </c>
      <c r="D24" s="40">
        <v>84.86</v>
      </c>
      <c r="E24" s="40">
        <v>107185.75</v>
      </c>
      <c r="F24" s="40">
        <f t="shared" si="0"/>
        <v>155455.03</v>
      </c>
      <c r="G24" s="40">
        <v>22205.84</v>
      </c>
      <c r="H24" s="40">
        <v>6.3</v>
      </c>
      <c r="I24" s="40">
        <v>95215.14</v>
      </c>
      <c r="J24" s="40">
        <f t="shared" si="1"/>
        <v>117427.28</v>
      </c>
      <c r="K24" s="40">
        <v>19366.48</v>
      </c>
      <c r="L24" s="40">
        <v>0</v>
      </c>
      <c r="M24" s="40">
        <v>844.91</v>
      </c>
      <c r="N24" s="40">
        <f t="shared" si="2"/>
        <v>20211.39</v>
      </c>
      <c r="O24" s="40">
        <v>56995.09</v>
      </c>
      <c r="P24" s="40">
        <v>146.69</v>
      </c>
      <c r="Q24" s="40">
        <v>3396.32</v>
      </c>
      <c r="R24" s="40">
        <f t="shared" si="3"/>
        <v>60538.1</v>
      </c>
      <c r="S24" s="40">
        <f t="shared" si="4"/>
        <v>124545.98999999999</v>
      </c>
      <c r="T24" s="40">
        <f t="shared" si="5"/>
        <v>231.55</v>
      </c>
      <c r="U24" s="40">
        <f t="shared" si="6"/>
        <v>111426.98000000001</v>
      </c>
      <c r="V24" s="40">
        <f t="shared" si="7"/>
        <v>236204.52000000002</v>
      </c>
      <c r="W24" s="40">
        <v>29361.75</v>
      </c>
      <c r="X24" s="40">
        <v>27.4</v>
      </c>
      <c r="Y24" s="40">
        <v>992.23</v>
      </c>
      <c r="Z24" s="40">
        <f t="shared" si="8"/>
        <v>30381.38</v>
      </c>
      <c r="AA24" s="40">
        <f t="shared" si="9"/>
        <v>153907.74</v>
      </c>
      <c r="AB24" s="40">
        <f t="shared" si="10"/>
        <v>258.95</v>
      </c>
      <c r="AC24" s="40">
        <f t="shared" si="11"/>
        <v>112419.21</v>
      </c>
      <c r="AD24" s="40">
        <f t="shared" si="12"/>
        <v>266585.9</v>
      </c>
    </row>
    <row r="25" spans="1:30" ht="13.5" customHeight="1">
      <c r="A25" s="39">
        <v>21</v>
      </c>
      <c r="B25" s="10" t="s">
        <v>37</v>
      </c>
      <c r="C25" s="40">
        <v>6629.66</v>
      </c>
      <c r="D25" s="40">
        <v>2047.26</v>
      </c>
      <c r="E25" s="40">
        <v>17537.97</v>
      </c>
      <c r="F25" s="40">
        <f t="shared" si="0"/>
        <v>26214.89</v>
      </c>
      <c r="G25" s="40">
        <v>6194.28</v>
      </c>
      <c r="H25" s="40">
        <v>2047.26</v>
      </c>
      <c r="I25" s="40">
        <v>17537.97</v>
      </c>
      <c r="J25" s="40">
        <f t="shared" si="1"/>
        <v>25779.510000000002</v>
      </c>
      <c r="K25" s="40">
        <v>121.81</v>
      </c>
      <c r="L25" s="40">
        <v>2</v>
      </c>
      <c r="M25" s="40">
        <v>0</v>
      </c>
      <c r="N25" s="40">
        <f t="shared" si="2"/>
        <v>123.81</v>
      </c>
      <c r="O25" s="40">
        <v>1924.02</v>
      </c>
      <c r="P25" s="40">
        <v>66</v>
      </c>
      <c r="Q25" s="40">
        <v>0</v>
      </c>
      <c r="R25" s="40">
        <f t="shared" si="3"/>
        <v>1990.02</v>
      </c>
      <c r="S25" s="40">
        <f t="shared" si="4"/>
        <v>8675.49</v>
      </c>
      <c r="T25" s="40">
        <f t="shared" si="5"/>
        <v>2115.26</v>
      </c>
      <c r="U25" s="40">
        <f t="shared" si="6"/>
        <v>17537.97</v>
      </c>
      <c r="V25" s="40">
        <f t="shared" si="7"/>
        <v>28328.72</v>
      </c>
      <c r="W25" s="40">
        <v>816.78</v>
      </c>
      <c r="X25" s="40">
        <v>0</v>
      </c>
      <c r="Y25" s="40">
        <v>0</v>
      </c>
      <c r="Z25" s="40">
        <f t="shared" si="8"/>
        <v>816.78</v>
      </c>
      <c r="AA25" s="40">
        <f t="shared" si="9"/>
        <v>9492.27</v>
      </c>
      <c r="AB25" s="40">
        <f t="shared" si="10"/>
        <v>2115.26</v>
      </c>
      <c r="AC25" s="40">
        <f t="shared" si="11"/>
        <v>17537.97</v>
      </c>
      <c r="AD25" s="40">
        <f t="shared" si="12"/>
        <v>29145.5</v>
      </c>
    </row>
    <row r="26" spans="1:30" ht="13.5" customHeight="1">
      <c r="A26" s="39">
        <v>22</v>
      </c>
      <c r="B26" s="10" t="s">
        <v>38</v>
      </c>
      <c r="C26" s="40">
        <v>10976.83</v>
      </c>
      <c r="D26" s="40">
        <v>2824.34</v>
      </c>
      <c r="E26" s="40">
        <v>7574.77</v>
      </c>
      <c r="F26" s="40">
        <f t="shared" si="0"/>
        <v>21375.940000000002</v>
      </c>
      <c r="G26" s="40">
        <v>10756.19</v>
      </c>
      <c r="H26" s="40">
        <v>2824.34</v>
      </c>
      <c r="I26" s="40">
        <v>7574.77</v>
      </c>
      <c r="J26" s="40">
        <f t="shared" si="1"/>
        <v>21155.300000000003</v>
      </c>
      <c r="K26" s="40">
        <v>1292.35</v>
      </c>
      <c r="L26" s="40">
        <v>10.5</v>
      </c>
      <c r="M26" s="40">
        <v>0</v>
      </c>
      <c r="N26" s="40">
        <f t="shared" si="2"/>
        <v>1302.85</v>
      </c>
      <c r="O26" s="40">
        <v>1427</v>
      </c>
      <c r="P26" s="40">
        <v>25.5</v>
      </c>
      <c r="Q26" s="40">
        <v>0</v>
      </c>
      <c r="R26" s="40">
        <f t="shared" si="3"/>
        <v>1452.5</v>
      </c>
      <c r="S26" s="40">
        <f t="shared" si="4"/>
        <v>13696.18</v>
      </c>
      <c r="T26" s="40">
        <f t="shared" si="5"/>
        <v>2860.34</v>
      </c>
      <c r="U26" s="40">
        <f t="shared" si="6"/>
        <v>7574.77</v>
      </c>
      <c r="V26" s="40">
        <f t="shared" si="7"/>
        <v>24131.29</v>
      </c>
      <c r="W26" s="40">
        <v>947.8</v>
      </c>
      <c r="X26" s="40">
        <v>2.25</v>
      </c>
      <c r="Y26" s="40">
        <v>0</v>
      </c>
      <c r="Z26" s="40">
        <f t="shared" si="8"/>
        <v>950.05</v>
      </c>
      <c r="AA26" s="40">
        <f t="shared" si="9"/>
        <v>14643.98</v>
      </c>
      <c r="AB26" s="40">
        <f t="shared" si="10"/>
        <v>2862.59</v>
      </c>
      <c r="AC26" s="40">
        <f t="shared" si="11"/>
        <v>7574.77</v>
      </c>
      <c r="AD26" s="40">
        <f t="shared" si="12"/>
        <v>25081.34</v>
      </c>
    </row>
    <row r="27" spans="1:30" ht="13.5" customHeight="1">
      <c r="A27" s="39">
        <v>23</v>
      </c>
      <c r="B27" s="10" t="s">
        <v>39</v>
      </c>
      <c r="C27" s="40">
        <v>27873.06</v>
      </c>
      <c r="D27" s="40">
        <v>13.3</v>
      </c>
      <c r="E27" s="40">
        <v>57300.79</v>
      </c>
      <c r="F27" s="40">
        <f t="shared" si="0"/>
        <v>85187.15</v>
      </c>
      <c r="G27" s="40">
        <v>18322.96</v>
      </c>
      <c r="H27" s="40">
        <v>5.3</v>
      </c>
      <c r="I27" s="40">
        <v>55322.12</v>
      </c>
      <c r="J27" s="40">
        <f t="shared" si="1"/>
        <v>73650.38</v>
      </c>
      <c r="K27" s="40">
        <v>10799.71</v>
      </c>
      <c r="L27" s="40">
        <v>0</v>
      </c>
      <c r="M27" s="40">
        <v>34.25</v>
      </c>
      <c r="N27" s="40">
        <f t="shared" si="2"/>
        <v>10833.96</v>
      </c>
      <c r="O27" s="40">
        <v>21450.31</v>
      </c>
      <c r="P27" s="40">
        <v>15.56</v>
      </c>
      <c r="Q27" s="40">
        <v>488.34</v>
      </c>
      <c r="R27" s="40">
        <f t="shared" si="3"/>
        <v>21954.210000000003</v>
      </c>
      <c r="S27" s="40">
        <f t="shared" si="4"/>
        <v>60123.08</v>
      </c>
      <c r="T27" s="40">
        <f t="shared" si="5"/>
        <v>28.86</v>
      </c>
      <c r="U27" s="40">
        <f t="shared" si="6"/>
        <v>57823.38</v>
      </c>
      <c r="V27" s="40">
        <f t="shared" si="7"/>
        <v>117975.32</v>
      </c>
      <c r="W27" s="40">
        <v>76059.43</v>
      </c>
      <c r="X27" s="40">
        <v>0</v>
      </c>
      <c r="Y27" s="40">
        <v>4149.3</v>
      </c>
      <c r="Z27" s="40">
        <f t="shared" si="8"/>
        <v>80208.73</v>
      </c>
      <c r="AA27" s="40">
        <f t="shared" si="9"/>
        <v>136182.51</v>
      </c>
      <c r="AB27" s="40">
        <f t="shared" si="10"/>
        <v>28.86</v>
      </c>
      <c r="AC27" s="40">
        <f t="shared" si="11"/>
        <v>61972.68</v>
      </c>
      <c r="AD27" s="40">
        <f t="shared" si="12"/>
        <v>198184.05</v>
      </c>
    </row>
    <row r="28" spans="1:30" ht="13.5" customHeight="1">
      <c r="A28" s="39">
        <v>24</v>
      </c>
      <c r="B28" s="10" t="s">
        <v>40</v>
      </c>
      <c r="C28" s="40">
        <v>5743.51</v>
      </c>
      <c r="D28" s="40">
        <v>6</v>
      </c>
      <c r="E28" s="40">
        <v>1857.19</v>
      </c>
      <c r="F28" s="40">
        <f t="shared" si="0"/>
        <v>7606.700000000001</v>
      </c>
      <c r="G28" s="40">
        <v>1870.35</v>
      </c>
      <c r="H28" s="40">
        <v>6</v>
      </c>
      <c r="I28" s="40">
        <v>1754.01</v>
      </c>
      <c r="J28" s="40">
        <f t="shared" si="1"/>
        <v>3630.3599999999997</v>
      </c>
      <c r="K28" s="40">
        <v>1580.24</v>
      </c>
      <c r="L28" s="40">
        <v>0</v>
      </c>
      <c r="M28" s="40">
        <v>99.01</v>
      </c>
      <c r="N28" s="40">
        <f t="shared" si="2"/>
        <v>1679.25</v>
      </c>
      <c r="O28" s="40">
        <v>7523.53</v>
      </c>
      <c r="P28" s="40">
        <v>68.37</v>
      </c>
      <c r="Q28" s="40">
        <v>224.58</v>
      </c>
      <c r="R28" s="40">
        <f t="shared" si="3"/>
        <v>7816.48</v>
      </c>
      <c r="S28" s="40">
        <f t="shared" si="4"/>
        <v>14847.279999999999</v>
      </c>
      <c r="T28" s="40">
        <f t="shared" si="5"/>
        <v>74.37</v>
      </c>
      <c r="U28" s="40">
        <f t="shared" si="6"/>
        <v>2180.78</v>
      </c>
      <c r="V28" s="40">
        <f t="shared" si="7"/>
        <v>17102.43</v>
      </c>
      <c r="W28" s="40">
        <v>61861.8</v>
      </c>
      <c r="X28" s="40">
        <v>2.72</v>
      </c>
      <c r="Y28" s="40">
        <v>0</v>
      </c>
      <c r="Z28" s="40">
        <f t="shared" si="8"/>
        <v>61864.520000000004</v>
      </c>
      <c r="AA28" s="40">
        <f t="shared" si="9"/>
        <v>76709.08</v>
      </c>
      <c r="AB28" s="40">
        <f t="shared" si="10"/>
        <v>77.09</v>
      </c>
      <c r="AC28" s="40">
        <f t="shared" si="11"/>
        <v>2180.78</v>
      </c>
      <c r="AD28" s="40">
        <f t="shared" si="12"/>
        <v>78966.95</v>
      </c>
    </row>
    <row r="29" spans="1:30" ht="13.5" customHeight="1">
      <c r="A29" s="39">
        <v>25</v>
      </c>
      <c r="B29" s="10" t="s">
        <v>41</v>
      </c>
      <c r="C29" s="40">
        <v>48188.08</v>
      </c>
      <c r="D29" s="40">
        <v>301.1</v>
      </c>
      <c r="E29" s="40">
        <v>2099.03</v>
      </c>
      <c r="F29" s="40">
        <f t="shared" si="0"/>
        <v>50588.21</v>
      </c>
      <c r="G29" s="40">
        <v>11112.13</v>
      </c>
      <c r="H29" s="40">
        <v>260.77</v>
      </c>
      <c r="I29" s="40">
        <v>1978.24</v>
      </c>
      <c r="J29" s="40">
        <f t="shared" si="1"/>
        <v>13351.14</v>
      </c>
      <c r="K29" s="40">
        <v>10847.72</v>
      </c>
      <c r="L29" s="40">
        <v>5.55</v>
      </c>
      <c r="M29" s="40">
        <v>395.67</v>
      </c>
      <c r="N29" s="40">
        <f t="shared" si="2"/>
        <v>11248.939999999999</v>
      </c>
      <c r="O29" s="40">
        <v>57622.83</v>
      </c>
      <c r="P29" s="40">
        <v>297.45</v>
      </c>
      <c r="Q29" s="40">
        <v>6600.76</v>
      </c>
      <c r="R29" s="40">
        <f t="shared" si="3"/>
        <v>64521.04</v>
      </c>
      <c r="S29" s="40">
        <f t="shared" si="4"/>
        <v>116658.63</v>
      </c>
      <c r="T29" s="40">
        <f t="shared" si="5"/>
        <v>604.1</v>
      </c>
      <c r="U29" s="40">
        <f t="shared" si="6"/>
        <v>9095.460000000001</v>
      </c>
      <c r="V29" s="40">
        <f t="shared" si="7"/>
        <v>126358.19000000002</v>
      </c>
      <c r="W29" s="40">
        <v>5717.18</v>
      </c>
      <c r="X29" s="40">
        <v>340.64</v>
      </c>
      <c r="Y29" s="40">
        <v>142.69</v>
      </c>
      <c r="Z29" s="40">
        <f t="shared" si="8"/>
        <v>6200.51</v>
      </c>
      <c r="AA29" s="40">
        <f t="shared" si="9"/>
        <v>122375.81</v>
      </c>
      <c r="AB29" s="40">
        <f t="shared" si="10"/>
        <v>944.74</v>
      </c>
      <c r="AC29" s="40">
        <f t="shared" si="11"/>
        <v>9238.150000000001</v>
      </c>
      <c r="AD29" s="40">
        <f t="shared" si="12"/>
        <v>132558.7</v>
      </c>
    </row>
    <row r="30" spans="1:30" ht="13.5" customHeight="1">
      <c r="A30" s="39">
        <v>26</v>
      </c>
      <c r="B30" s="10" t="s">
        <v>42</v>
      </c>
      <c r="C30" s="40">
        <v>24523.75</v>
      </c>
      <c r="D30" s="40">
        <v>21.22</v>
      </c>
      <c r="E30" s="40">
        <v>26718.31</v>
      </c>
      <c r="F30" s="40">
        <f t="shared" si="0"/>
        <v>51263.28</v>
      </c>
      <c r="G30" s="40">
        <v>20544.25</v>
      </c>
      <c r="H30" s="40">
        <v>21.22</v>
      </c>
      <c r="I30" s="40">
        <v>25186.71</v>
      </c>
      <c r="J30" s="40">
        <f t="shared" si="1"/>
        <v>45752.18</v>
      </c>
      <c r="K30" s="40">
        <v>6943.01</v>
      </c>
      <c r="L30" s="40">
        <v>0</v>
      </c>
      <c r="M30" s="40">
        <v>2030.51</v>
      </c>
      <c r="N30" s="40">
        <f t="shared" si="2"/>
        <v>8973.52</v>
      </c>
      <c r="O30" s="40">
        <v>5690.75</v>
      </c>
      <c r="P30" s="40">
        <v>6.5</v>
      </c>
      <c r="Q30" s="40">
        <v>152.27</v>
      </c>
      <c r="R30" s="40">
        <f t="shared" si="3"/>
        <v>5849.52</v>
      </c>
      <c r="S30" s="40">
        <f t="shared" si="4"/>
        <v>37157.51</v>
      </c>
      <c r="T30" s="40">
        <f t="shared" si="5"/>
        <v>27.72</v>
      </c>
      <c r="U30" s="40">
        <f t="shared" si="6"/>
        <v>28901.09</v>
      </c>
      <c r="V30" s="40">
        <f t="shared" si="7"/>
        <v>66086.32</v>
      </c>
      <c r="W30" s="40">
        <v>5163.18</v>
      </c>
      <c r="X30" s="40">
        <v>3.15</v>
      </c>
      <c r="Y30" s="40">
        <v>8165.73</v>
      </c>
      <c r="Z30" s="40">
        <f t="shared" si="8"/>
        <v>13332.06</v>
      </c>
      <c r="AA30" s="40">
        <f t="shared" si="9"/>
        <v>42320.69</v>
      </c>
      <c r="AB30" s="40">
        <f t="shared" si="10"/>
        <v>30.869999999999997</v>
      </c>
      <c r="AC30" s="40">
        <f t="shared" si="11"/>
        <v>37066.82</v>
      </c>
      <c r="AD30" s="40">
        <f t="shared" si="12"/>
        <v>79418.38</v>
      </c>
    </row>
    <row r="31" spans="1:30" ht="13.5" customHeight="1">
      <c r="A31" s="39">
        <v>27</v>
      </c>
      <c r="B31" s="10" t="s">
        <v>43</v>
      </c>
      <c r="C31" s="40">
        <v>20148.24</v>
      </c>
      <c r="D31" s="40">
        <v>2.54</v>
      </c>
      <c r="E31" s="40">
        <v>53704.5</v>
      </c>
      <c r="F31" s="40">
        <f t="shared" si="0"/>
        <v>73855.28</v>
      </c>
      <c r="G31" s="40">
        <v>15076.75</v>
      </c>
      <c r="H31" s="40">
        <v>0.84</v>
      </c>
      <c r="I31" s="40">
        <v>48661.55</v>
      </c>
      <c r="J31" s="40">
        <f t="shared" si="1"/>
        <v>63739.14</v>
      </c>
      <c r="K31" s="40">
        <v>783.93</v>
      </c>
      <c r="L31" s="40">
        <v>0</v>
      </c>
      <c r="M31" s="40">
        <v>2271.9</v>
      </c>
      <c r="N31" s="40">
        <f t="shared" si="2"/>
        <v>3055.83</v>
      </c>
      <c r="O31" s="40">
        <v>7483.13</v>
      </c>
      <c r="P31" s="40">
        <v>9.67</v>
      </c>
      <c r="Q31" s="40">
        <v>42456.37</v>
      </c>
      <c r="R31" s="40">
        <f t="shared" si="3"/>
        <v>49949.170000000006</v>
      </c>
      <c r="S31" s="40">
        <f t="shared" si="4"/>
        <v>28415.300000000003</v>
      </c>
      <c r="T31" s="40">
        <f t="shared" si="5"/>
        <v>12.21</v>
      </c>
      <c r="U31" s="40">
        <f t="shared" si="6"/>
        <v>98432.77</v>
      </c>
      <c r="V31" s="40">
        <f t="shared" si="7"/>
        <v>126860.28</v>
      </c>
      <c r="W31" s="40">
        <v>24362.62</v>
      </c>
      <c r="X31" s="40">
        <v>3.47</v>
      </c>
      <c r="Y31" s="40">
        <v>18829.39</v>
      </c>
      <c r="Z31" s="40">
        <f t="shared" si="8"/>
        <v>43195.479999999996</v>
      </c>
      <c r="AA31" s="40">
        <f t="shared" si="9"/>
        <v>52777.92</v>
      </c>
      <c r="AB31" s="40">
        <f t="shared" si="10"/>
        <v>15.680000000000001</v>
      </c>
      <c r="AC31" s="40">
        <f t="shared" si="11"/>
        <v>117262.16</v>
      </c>
      <c r="AD31" s="40">
        <f t="shared" si="12"/>
        <v>170055.76</v>
      </c>
    </row>
    <row r="32" spans="1:30" ht="13.5" customHeight="1">
      <c r="A32" s="39">
        <v>28</v>
      </c>
      <c r="B32" s="10" t="s">
        <v>44</v>
      </c>
      <c r="C32" s="40">
        <v>1652.72</v>
      </c>
      <c r="D32" s="40">
        <v>295.8</v>
      </c>
      <c r="E32" s="40">
        <v>2875.75</v>
      </c>
      <c r="F32" s="40">
        <f t="shared" si="0"/>
        <v>4824.27</v>
      </c>
      <c r="G32" s="40">
        <v>1063.78</v>
      </c>
      <c r="H32" s="40">
        <v>259.04</v>
      </c>
      <c r="I32" s="40">
        <v>2672.81</v>
      </c>
      <c r="J32" s="40">
        <f t="shared" si="1"/>
        <v>3995.63</v>
      </c>
      <c r="K32" s="40">
        <v>478.59</v>
      </c>
      <c r="L32" s="40">
        <v>16.02</v>
      </c>
      <c r="M32" s="40">
        <v>211.12</v>
      </c>
      <c r="N32" s="40">
        <f t="shared" si="2"/>
        <v>705.73</v>
      </c>
      <c r="O32" s="40">
        <v>1743.31</v>
      </c>
      <c r="P32" s="40">
        <v>93.75</v>
      </c>
      <c r="Q32" s="40">
        <v>944.89</v>
      </c>
      <c r="R32" s="40">
        <f t="shared" si="3"/>
        <v>2781.95</v>
      </c>
      <c r="S32" s="40">
        <f t="shared" si="4"/>
        <v>3874.62</v>
      </c>
      <c r="T32" s="40">
        <f t="shared" si="5"/>
        <v>405.57</v>
      </c>
      <c r="U32" s="40">
        <f t="shared" si="6"/>
        <v>4031.7599999999998</v>
      </c>
      <c r="V32" s="40">
        <f t="shared" si="7"/>
        <v>8311.949999999999</v>
      </c>
      <c r="W32" s="40">
        <v>1223.9</v>
      </c>
      <c r="X32" s="40">
        <v>78.27</v>
      </c>
      <c r="Y32" s="40">
        <v>2647.12</v>
      </c>
      <c r="Z32" s="40">
        <f t="shared" si="8"/>
        <v>3949.29</v>
      </c>
      <c r="AA32" s="40">
        <f t="shared" si="9"/>
        <v>5098.52</v>
      </c>
      <c r="AB32" s="40">
        <f t="shared" si="10"/>
        <v>483.84</v>
      </c>
      <c r="AC32" s="40">
        <f t="shared" si="11"/>
        <v>6678.879999999999</v>
      </c>
      <c r="AD32" s="40">
        <f t="shared" si="12"/>
        <v>12261.24</v>
      </c>
    </row>
    <row r="33" spans="1:30" ht="13.5" customHeight="1">
      <c r="A33" s="39">
        <v>29</v>
      </c>
      <c r="B33" s="10" t="s">
        <v>45</v>
      </c>
      <c r="C33" s="40">
        <v>12452.31</v>
      </c>
      <c r="D33" s="40">
        <v>201.51</v>
      </c>
      <c r="E33" s="40">
        <v>0</v>
      </c>
      <c r="F33" s="40">
        <f t="shared" si="0"/>
        <v>12653.82</v>
      </c>
      <c r="G33" s="40">
        <v>9861.1</v>
      </c>
      <c r="H33" s="40">
        <v>180.45</v>
      </c>
      <c r="I33" s="40">
        <v>0</v>
      </c>
      <c r="J33" s="40">
        <f t="shared" si="1"/>
        <v>10041.550000000001</v>
      </c>
      <c r="K33" s="40">
        <v>8290.83</v>
      </c>
      <c r="L33" s="40">
        <v>1.72</v>
      </c>
      <c r="M33" s="40">
        <v>0</v>
      </c>
      <c r="N33" s="40">
        <f t="shared" si="2"/>
        <v>8292.55</v>
      </c>
      <c r="O33" s="40">
        <v>7485.24</v>
      </c>
      <c r="P33" s="40">
        <v>25.92</v>
      </c>
      <c r="Q33" s="40">
        <v>0</v>
      </c>
      <c r="R33" s="40">
        <f t="shared" si="3"/>
        <v>7511.16</v>
      </c>
      <c r="S33" s="40">
        <f t="shared" si="4"/>
        <v>28228.379999999997</v>
      </c>
      <c r="T33" s="40">
        <f t="shared" si="5"/>
        <v>229.14999999999998</v>
      </c>
      <c r="U33" s="40">
        <f t="shared" si="6"/>
        <v>0</v>
      </c>
      <c r="V33" s="40">
        <f t="shared" si="7"/>
        <v>28457.53</v>
      </c>
      <c r="W33" s="40">
        <v>4052.03</v>
      </c>
      <c r="X33" s="40">
        <v>45.77</v>
      </c>
      <c r="Y33" s="40">
        <v>0</v>
      </c>
      <c r="Z33" s="40">
        <f t="shared" si="8"/>
        <v>4097.8</v>
      </c>
      <c r="AA33" s="40">
        <f t="shared" si="9"/>
        <v>32280.409999999996</v>
      </c>
      <c r="AB33" s="40">
        <f t="shared" si="10"/>
        <v>274.91999999999996</v>
      </c>
      <c r="AC33" s="40">
        <f t="shared" si="11"/>
        <v>0</v>
      </c>
      <c r="AD33" s="40">
        <f t="shared" si="12"/>
        <v>32555.329999999994</v>
      </c>
    </row>
    <row r="34" spans="1:30" ht="13.5" customHeight="1">
      <c r="A34" s="39">
        <v>30</v>
      </c>
      <c r="B34" s="10" t="s">
        <v>46</v>
      </c>
      <c r="C34" s="40">
        <v>3600.54</v>
      </c>
      <c r="D34" s="40">
        <v>38.68</v>
      </c>
      <c r="E34" s="40">
        <v>7858.65</v>
      </c>
      <c r="F34" s="40">
        <f t="shared" si="0"/>
        <v>11497.869999999999</v>
      </c>
      <c r="G34" s="40">
        <v>739.54</v>
      </c>
      <c r="H34" s="40">
        <v>0</v>
      </c>
      <c r="I34" s="40">
        <v>6733.26</v>
      </c>
      <c r="J34" s="40">
        <f t="shared" si="1"/>
        <v>7472.8</v>
      </c>
      <c r="K34" s="40">
        <v>25983.93</v>
      </c>
      <c r="L34" s="40">
        <v>3.84</v>
      </c>
      <c r="M34" s="40">
        <v>779.42</v>
      </c>
      <c r="N34" s="40">
        <f t="shared" si="2"/>
        <v>26767.19</v>
      </c>
      <c r="O34" s="40">
        <v>59191.33</v>
      </c>
      <c r="P34" s="40">
        <v>301.64</v>
      </c>
      <c r="Q34" s="40">
        <v>8056.61</v>
      </c>
      <c r="R34" s="40">
        <f t="shared" si="3"/>
        <v>67549.58</v>
      </c>
      <c r="S34" s="40">
        <f t="shared" si="4"/>
        <v>88775.8</v>
      </c>
      <c r="T34" s="40">
        <f t="shared" si="5"/>
        <v>344.15999999999997</v>
      </c>
      <c r="U34" s="40">
        <f t="shared" si="6"/>
        <v>16694.68</v>
      </c>
      <c r="V34" s="40">
        <f t="shared" si="7"/>
        <v>105814.64000000001</v>
      </c>
      <c r="W34" s="40">
        <v>115926.82</v>
      </c>
      <c r="X34" s="40">
        <v>13.57</v>
      </c>
      <c r="Y34" s="40">
        <v>21288.1</v>
      </c>
      <c r="Z34" s="40">
        <f t="shared" si="8"/>
        <v>137228.49000000002</v>
      </c>
      <c r="AA34" s="40">
        <f t="shared" si="9"/>
        <v>204702.62</v>
      </c>
      <c r="AB34" s="40">
        <f t="shared" si="10"/>
        <v>357.72999999999996</v>
      </c>
      <c r="AC34" s="40">
        <f t="shared" si="11"/>
        <v>37982.78</v>
      </c>
      <c r="AD34" s="40">
        <f t="shared" si="12"/>
        <v>243043.13</v>
      </c>
    </row>
    <row r="35" spans="1:30" ht="13.5" customHeight="1">
      <c r="A35" s="39">
        <v>31</v>
      </c>
      <c r="B35" s="10" t="s">
        <v>47</v>
      </c>
      <c r="C35" s="40">
        <v>4676.21</v>
      </c>
      <c r="D35" s="40">
        <v>246.69</v>
      </c>
      <c r="E35" s="40">
        <v>0</v>
      </c>
      <c r="F35" s="40">
        <f t="shared" si="0"/>
        <v>4922.9</v>
      </c>
      <c r="G35" s="40">
        <v>4303.81</v>
      </c>
      <c r="H35" s="40">
        <v>201.39</v>
      </c>
      <c r="I35" s="40">
        <v>0</v>
      </c>
      <c r="J35" s="40">
        <f t="shared" si="1"/>
        <v>4505.200000000001</v>
      </c>
      <c r="K35" s="40">
        <v>195.76</v>
      </c>
      <c r="L35" s="40">
        <v>3.64</v>
      </c>
      <c r="M35" s="40">
        <v>0</v>
      </c>
      <c r="N35" s="40">
        <f t="shared" si="2"/>
        <v>199.39999999999998</v>
      </c>
      <c r="O35" s="40">
        <v>20045.12</v>
      </c>
      <c r="P35" s="40">
        <v>71.33</v>
      </c>
      <c r="Q35" s="40">
        <v>0</v>
      </c>
      <c r="R35" s="40">
        <f t="shared" si="3"/>
        <v>20116.45</v>
      </c>
      <c r="S35" s="40">
        <f t="shared" si="4"/>
        <v>24917.09</v>
      </c>
      <c r="T35" s="40">
        <f t="shared" si="5"/>
        <v>321.65999999999997</v>
      </c>
      <c r="U35" s="40">
        <f t="shared" si="6"/>
        <v>0</v>
      </c>
      <c r="V35" s="40">
        <f t="shared" si="7"/>
        <v>25238.75</v>
      </c>
      <c r="W35" s="40">
        <v>782.43</v>
      </c>
      <c r="X35" s="40">
        <v>87.87</v>
      </c>
      <c r="Y35" s="40">
        <v>0</v>
      </c>
      <c r="Z35" s="40">
        <f t="shared" si="8"/>
        <v>870.3</v>
      </c>
      <c r="AA35" s="40">
        <f t="shared" si="9"/>
        <v>25699.52</v>
      </c>
      <c r="AB35" s="40">
        <f t="shared" si="10"/>
        <v>409.53</v>
      </c>
      <c r="AC35" s="40">
        <f t="shared" si="11"/>
        <v>0</v>
      </c>
      <c r="AD35" s="40">
        <f t="shared" si="12"/>
        <v>26109.05</v>
      </c>
    </row>
    <row r="36" spans="1:30" ht="13.5" customHeight="1">
      <c r="A36" s="39">
        <v>32</v>
      </c>
      <c r="B36" s="10" t="s">
        <v>48</v>
      </c>
      <c r="C36" s="40">
        <v>2169.87</v>
      </c>
      <c r="D36" s="40">
        <v>306.01</v>
      </c>
      <c r="E36" s="40">
        <v>6684.25</v>
      </c>
      <c r="F36" s="40">
        <f t="shared" si="0"/>
        <v>9160.130000000001</v>
      </c>
      <c r="G36" s="40">
        <v>2109.47</v>
      </c>
      <c r="H36" s="40">
        <v>306.01</v>
      </c>
      <c r="I36" s="40">
        <v>6570.09</v>
      </c>
      <c r="J36" s="40">
        <f t="shared" si="1"/>
        <v>8985.57</v>
      </c>
      <c r="K36" s="40">
        <v>1918.74</v>
      </c>
      <c r="L36" s="40">
        <v>0</v>
      </c>
      <c r="M36" s="40">
        <v>0</v>
      </c>
      <c r="N36" s="40">
        <f t="shared" si="2"/>
        <v>1918.74</v>
      </c>
      <c r="O36" s="40">
        <v>379.57</v>
      </c>
      <c r="P36" s="40">
        <v>0</v>
      </c>
      <c r="Q36" s="40">
        <v>0</v>
      </c>
      <c r="R36" s="40">
        <f t="shared" si="3"/>
        <v>379.57</v>
      </c>
      <c r="S36" s="40">
        <f t="shared" si="4"/>
        <v>4468.179999999999</v>
      </c>
      <c r="T36" s="40">
        <f t="shared" si="5"/>
        <v>306.01</v>
      </c>
      <c r="U36" s="40">
        <f t="shared" si="6"/>
        <v>6684.25</v>
      </c>
      <c r="V36" s="40">
        <f t="shared" si="7"/>
        <v>11458.439999999999</v>
      </c>
      <c r="W36" s="40">
        <v>89.2</v>
      </c>
      <c r="X36" s="40">
        <v>0</v>
      </c>
      <c r="Y36" s="40">
        <v>584.57</v>
      </c>
      <c r="Z36" s="40">
        <f t="shared" si="8"/>
        <v>673.7700000000001</v>
      </c>
      <c r="AA36" s="40">
        <f t="shared" si="9"/>
        <v>4557.379999999999</v>
      </c>
      <c r="AB36" s="40">
        <f t="shared" si="10"/>
        <v>306.01</v>
      </c>
      <c r="AC36" s="40">
        <f t="shared" si="11"/>
        <v>7268.82</v>
      </c>
      <c r="AD36" s="40">
        <f t="shared" si="12"/>
        <v>12132.21</v>
      </c>
    </row>
    <row r="37" spans="1:30" ht="13.5" customHeight="1">
      <c r="A37" s="39">
        <v>33</v>
      </c>
      <c r="B37" s="10" t="s">
        <v>49</v>
      </c>
      <c r="C37" s="40">
        <v>13350.8</v>
      </c>
      <c r="D37" s="40">
        <v>3883.75</v>
      </c>
      <c r="E37" s="40">
        <v>22876.7</v>
      </c>
      <c r="F37" s="40">
        <f t="shared" si="0"/>
        <v>40111.25</v>
      </c>
      <c r="G37" s="40">
        <v>11424.68</v>
      </c>
      <c r="H37" s="40">
        <v>3694.82</v>
      </c>
      <c r="I37" s="40">
        <v>16768.31</v>
      </c>
      <c r="J37" s="40">
        <f t="shared" si="1"/>
        <v>31887.81</v>
      </c>
      <c r="K37" s="40">
        <v>4222.89</v>
      </c>
      <c r="L37" s="40">
        <v>0</v>
      </c>
      <c r="M37" s="40">
        <v>71.18</v>
      </c>
      <c r="N37" s="40">
        <f t="shared" si="2"/>
        <v>4294.070000000001</v>
      </c>
      <c r="O37" s="40">
        <v>5063.92</v>
      </c>
      <c r="P37" s="40">
        <v>944.47</v>
      </c>
      <c r="Q37" s="40">
        <v>44.48</v>
      </c>
      <c r="R37" s="40">
        <f t="shared" si="3"/>
        <v>6052.87</v>
      </c>
      <c r="S37" s="40">
        <f t="shared" si="4"/>
        <v>22637.61</v>
      </c>
      <c r="T37" s="40">
        <f t="shared" si="5"/>
        <v>4828.22</v>
      </c>
      <c r="U37" s="40">
        <f t="shared" si="6"/>
        <v>22992.36</v>
      </c>
      <c r="V37" s="40">
        <f t="shared" si="7"/>
        <v>50458.19</v>
      </c>
      <c r="W37" s="40">
        <v>6817.37</v>
      </c>
      <c r="X37" s="40">
        <v>326.27</v>
      </c>
      <c r="Y37" s="40">
        <v>12290.84</v>
      </c>
      <c r="Z37" s="40">
        <f t="shared" si="8"/>
        <v>19434.48</v>
      </c>
      <c r="AA37" s="40">
        <f t="shared" si="9"/>
        <v>29454.98</v>
      </c>
      <c r="AB37" s="40">
        <f t="shared" si="10"/>
        <v>5154.49</v>
      </c>
      <c r="AC37" s="40">
        <f t="shared" si="11"/>
        <v>35283.2</v>
      </c>
      <c r="AD37" s="40">
        <f t="shared" si="12"/>
        <v>69892.67</v>
      </c>
    </row>
    <row r="38" spans="1:30" ht="13.5" customHeight="1">
      <c r="A38" s="41"/>
      <c r="B38" s="41" t="s">
        <v>121</v>
      </c>
      <c r="C38" s="42">
        <f>SUM(C5:C37)</f>
        <v>499584.1699999999</v>
      </c>
      <c r="D38" s="42">
        <f>SUM(D5:D37)</f>
        <v>42668.16000000001</v>
      </c>
      <c r="E38" s="42">
        <f>SUM(E5:E37)</f>
        <v>612372.35</v>
      </c>
      <c r="F38" s="42">
        <f t="shared" si="0"/>
        <v>1154624.68</v>
      </c>
      <c r="G38" s="42">
        <f>SUM(G5:G37)</f>
        <v>352948.04999999993</v>
      </c>
      <c r="H38" s="42">
        <f>SUM(H5:H37)</f>
        <v>41424.06999999999</v>
      </c>
      <c r="I38" s="42">
        <f>SUM(I5:I37)</f>
        <v>575309.1800000002</v>
      </c>
      <c r="J38" s="42">
        <f t="shared" si="1"/>
        <v>969681.3</v>
      </c>
      <c r="K38" s="42">
        <f>SUM(K5:K37)</f>
        <v>178242.08</v>
      </c>
      <c r="L38" s="42">
        <f>SUM(L5:L37)</f>
        <v>184.37</v>
      </c>
      <c r="M38" s="42">
        <f>SUM(M5:M37)</f>
        <v>10788.650000000001</v>
      </c>
      <c r="N38" s="42">
        <f t="shared" si="2"/>
        <v>189215.09999999998</v>
      </c>
      <c r="O38" s="42">
        <f>SUM(O5:O37)</f>
        <v>362757.69</v>
      </c>
      <c r="P38" s="42">
        <f>SUM(P5:P37)</f>
        <v>4081.279999999999</v>
      </c>
      <c r="Q38" s="42">
        <f>SUM(Q5:Q37)</f>
        <v>72433.56999999999</v>
      </c>
      <c r="R38" s="42">
        <f t="shared" si="3"/>
        <v>439272.54</v>
      </c>
      <c r="S38" s="42">
        <f>SUM(S5:S37)</f>
        <v>1040583.9400000002</v>
      </c>
      <c r="T38" s="42">
        <f>SUM(T5:T37)</f>
        <v>46933.81000000001</v>
      </c>
      <c r="U38" s="42">
        <f>SUM(U5:U37)</f>
        <v>695594.5700000001</v>
      </c>
      <c r="V38" s="42">
        <f t="shared" si="7"/>
        <v>1783112.3200000003</v>
      </c>
      <c r="W38" s="42">
        <f>SUM(W5:W37)</f>
        <v>526081.42</v>
      </c>
      <c r="X38" s="42">
        <f>SUM(X5:X37)</f>
        <v>2559.3300000000004</v>
      </c>
      <c r="Y38" s="42">
        <f>SUM(Y5:Y37)</f>
        <v>92958.97</v>
      </c>
      <c r="Z38" s="42">
        <f t="shared" si="8"/>
        <v>621599.72</v>
      </c>
      <c r="AA38" s="42">
        <f>SUM(AA5:AA37)</f>
        <v>1566665.3599999999</v>
      </c>
      <c r="AB38" s="42">
        <f>SUM(AB5:AB37)</f>
        <v>49493.139999999985</v>
      </c>
      <c r="AC38" s="42">
        <f>SUM(AC5:AC37)</f>
        <v>788553.54</v>
      </c>
      <c r="AD38" s="42">
        <f t="shared" si="12"/>
        <v>2404712.04</v>
      </c>
    </row>
    <row r="39" ht="15" customHeight="1"/>
    <row r="40" spans="3:30" ht="15" customHeight="1">
      <c r="C40" s="33">
        <f aca="true" t="shared" si="13" ref="C40:AD40">C38/100</f>
        <v>4995.841699999999</v>
      </c>
      <c r="D40" s="33">
        <f t="shared" si="13"/>
        <v>426.6816000000001</v>
      </c>
      <c r="E40" s="33">
        <f t="shared" si="13"/>
        <v>6123.7235</v>
      </c>
      <c r="F40" s="33">
        <f t="shared" si="13"/>
        <v>11546.246799999999</v>
      </c>
      <c r="G40" s="33">
        <f t="shared" si="13"/>
        <v>3529.480499999999</v>
      </c>
      <c r="H40" s="33">
        <f t="shared" si="13"/>
        <v>414.24069999999995</v>
      </c>
      <c r="I40" s="33">
        <f t="shared" si="13"/>
        <v>5753.091800000002</v>
      </c>
      <c r="J40" s="33">
        <f t="shared" si="13"/>
        <v>9696.813</v>
      </c>
      <c r="K40" s="33">
        <f t="shared" si="13"/>
        <v>1782.4207999999999</v>
      </c>
      <c r="L40" s="33">
        <f t="shared" si="13"/>
        <v>1.8437000000000001</v>
      </c>
      <c r="M40" s="33">
        <f t="shared" si="13"/>
        <v>107.88650000000001</v>
      </c>
      <c r="N40" s="33">
        <f t="shared" si="13"/>
        <v>1892.1509999999998</v>
      </c>
      <c r="O40" s="33">
        <f t="shared" si="13"/>
        <v>3627.5769</v>
      </c>
      <c r="P40" s="33">
        <f t="shared" si="13"/>
        <v>40.81279999999999</v>
      </c>
      <c r="Q40" s="33">
        <f t="shared" si="13"/>
        <v>724.3357</v>
      </c>
      <c r="R40" s="33">
        <f t="shared" si="13"/>
        <v>4392.725399999999</v>
      </c>
      <c r="S40" s="33">
        <f t="shared" si="13"/>
        <v>10405.839400000003</v>
      </c>
      <c r="T40" s="33">
        <f t="shared" si="13"/>
        <v>469.3381000000001</v>
      </c>
      <c r="U40" s="33">
        <f t="shared" si="13"/>
        <v>6955.9457</v>
      </c>
      <c r="V40" s="33">
        <f t="shared" si="13"/>
        <v>17831.1232</v>
      </c>
      <c r="W40" s="33">
        <f t="shared" si="13"/>
        <v>5260.814200000001</v>
      </c>
      <c r="X40" s="33">
        <f t="shared" si="13"/>
        <v>25.593300000000003</v>
      </c>
      <c r="Y40" s="33">
        <f t="shared" si="13"/>
        <v>929.5897</v>
      </c>
      <c r="Z40" s="33">
        <f t="shared" si="13"/>
        <v>6215.9972</v>
      </c>
      <c r="AA40" s="33">
        <f t="shared" si="13"/>
        <v>15666.653599999998</v>
      </c>
      <c r="AB40" s="33">
        <f t="shared" si="13"/>
        <v>494.9313999999998</v>
      </c>
      <c r="AC40" s="33">
        <f t="shared" si="13"/>
        <v>7885.535400000001</v>
      </c>
      <c r="AD40" s="33">
        <f t="shared" si="13"/>
        <v>24047.1204</v>
      </c>
    </row>
    <row r="41" ht="15" customHeight="1">
      <c r="J41" s="33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</sheetData>
  <sheetProtection password="CA2B" sheet="1" objects="1" scenarios="1"/>
  <mergeCells count="9">
    <mergeCell ref="C3:F3"/>
    <mergeCell ref="A3:A4"/>
    <mergeCell ref="B3:B4"/>
    <mergeCell ref="G3:J3"/>
    <mergeCell ref="AA3:AD3"/>
    <mergeCell ref="K3:N3"/>
    <mergeCell ref="O3:R3"/>
    <mergeCell ref="S3:V3"/>
    <mergeCell ref="W3:Z3"/>
  </mergeCells>
  <printOptions horizontalCentered="1" verticalCentered="1"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junankars</dc:creator>
  <cp:keywords/>
  <dc:description/>
  <cp:lastModifiedBy>junankars</cp:lastModifiedBy>
  <dcterms:created xsi:type="dcterms:W3CDTF">2013-01-18T11:30:56Z</dcterms:created>
  <dcterms:modified xsi:type="dcterms:W3CDTF">2013-01-18T11:36:15Z</dcterms:modified>
  <cp:category/>
  <cp:version/>
  <cp:contentType/>
  <cp:contentStatus/>
</cp:coreProperties>
</file>